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29" documentId="120_S{2AC9BD13-BADA-5192-A53E-5A8FF88502F6}" xr6:coauthVersionLast="47" xr6:coauthVersionMax="47" xr10:uidLastSave="{5BDD3B0D-3120-4278-B54F-F3300A55D21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5" l="1"/>
  <c r="G37" i="5"/>
  <c r="I37" i="5"/>
  <c r="J37" i="5"/>
  <c r="L37"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8" i="5"/>
  <c r="G38" i="5"/>
  <c r="I38" i="5"/>
  <c r="J38" i="5"/>
  <c r="L38"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<sst xmlns="http://schemas.openxmlformats.org/spreadsheetml/2006/main" count="181551" uniqueCount="39153">
  <si>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</si>
  <si>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</si>
  <si>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</si>
  <si>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</si>
  <si>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</si>
  <si>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</si>
  <si>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</si>
  <si>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</si>
  <si>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</si>
  <si>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</si>
  <si>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</si>
  <si>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</si>
  <si>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</si>
  <si>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</si>
  <si>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</si>
  <si>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</si>
  <si>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</si>
  <si>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</si>
  <si>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</si>
  <si>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</si>
  <si>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</si>
  <si>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</si>
  <si>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</si>
  <si>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</si>
  <si>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</si>
  <si>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</si>
  <si>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</si>
  <si>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</si>
  <si>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</si>
  <si>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</si>
  <si>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</si>
  <si>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</si>
  <si>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</si>
  <si>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</si>
  <si>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</si>
  <si>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</si>
  <si>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</si>
  <si>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</si>
  <si>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</si>
  <si>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</si>
  <si>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</si>
  <si>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</si>
  <si>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</si>
  <si>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</si>
  <si>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</si>
  <si>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</si>
  <si>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</si>
  <si>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</si>
  <si>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</si>
  <si>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</si>
  <si>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</si>
  <si>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</si>
  <si>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</si>
  <si>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</si>
  <si>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</si>
  <si>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</si>
  <si>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</si>
  <si>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</si>
  <si>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</si>
  <si>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</si>
  <si>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</si>
  <si>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</si>
  <si>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</si>
  <si>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</si>
  <si>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</si>
  <si>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</si>
  <si>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</si>
  <si>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</si>
  <si>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</si>
  <si>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</si>
  <si>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</si>
  <si>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</si>
  <si>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</si>
  <si>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</si>
  <si>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</si>
  <si>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</si>
  <si>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</si>
  <si>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</si>
  <si>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</si>
  <si>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</si>
  <si>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</si>
  <si>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</si>
  <si>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</si>
  <si>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</si>
  <si>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</si>
  <si>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</si>
  <si>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</si>
  <si>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</si>
  <si>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</si>
  <si>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</si>
  <si>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</si>
  <si>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</si>
  <si>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</si>
  <si>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</si>
  <si>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</si>
  <si>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</si>
  <si>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</si>
  <si>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</si>
  <si>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</si>
  <si>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</si>
  <si>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</si>
  <si>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</si>
  <si>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</si>
  <si>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</si>
  <si>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</si>
  <si>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</si>
  <si>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</si>
  <si>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</si>
  <si>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</si>
  <si>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</si>
  <si>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</si>
  <si>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</si>
  <si>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</si>
  <si>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</si>
  <si>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</si>
  <si>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</si>
  <si>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</si>
  <si>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</si>
  <si>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</si>
  <si>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</si>
  <si>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</si>
  <si>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</si>
  <si>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</si>
  <si>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</si>
  <si>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</si>
  <si>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</si>
  <si>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</si>
  <si>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</si>
  <si>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</si>
  <si>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</si>
  <si>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</si>
  <si>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</si>
  <si>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</si>
  <si>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</si>
  <si>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</si>
  <si>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</si>
  <si>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</si>
  <si>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</si>
  <si>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</si>
  <si>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</si>
  <si>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</si>
  <si>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</si>
  <si>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</si>
  <si>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</si>
  <si>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</si>
  <si>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</si>
  <si>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</si>
  <si>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</si>
  <si>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</si>
  <si>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</si>
  <si>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</si>
  <si>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</si>
  <si>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</si>
  <si>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</si>
  <si>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</si>
  <si>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</si>
  <si>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</si>
  <si>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</si>
  <si>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</si>
  <si>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</si>
  <si>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</si>
  <si>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</si>
  <si>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</si>
  <si>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</si>
  <si>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</si>
  <si>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</si>
  <si>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</si>
  <si>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</si>
  <si>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</si>
  <si>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</si>
  <si>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</si>
  <si>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</si>
  <si>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</si>
  <si>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</si>
  <si>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</si>
  <si>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</si>
  <si>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</si>
  <si>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</si>
  <si>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</si>
  <si>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</si>
  <si>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</si>
  <si>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</si>
  <si>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</si>
  <si>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</si>
  <si>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</si>
  <si>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</si>
  <si>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</si>
  <si>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</si>
  <si>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</si>
  <si>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</si>
  <si>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</si>
  <si>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</si>
  <si>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</si>
  <si>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</si>
  <si>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</si>
  <si>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</si>
  <si>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</si>
  <si>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</si>
  <si>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</si>
  <si>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</si>
  <si>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</si>
  <si>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</si>
  <si>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</si>
  <si>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</si>
  <si>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</si>
  <si>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</si>
  <si>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</si>
  <si>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</si>
  <si>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</si>
  <si>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</si>
  <si>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</si>
  <si>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</si>
  <si>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</si>
  <si>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</si>
  <si>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</si>
  <si>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</si>
  <si>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</si>
  <si>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</si>
  <si>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</si>
  <si>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</si>
  <si>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</si>
  <si>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</si>
  <si>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</si>
  <si>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</si>
  <si>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</si>
  <si>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</si>
  <si>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</si>
  <si>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</si>
  <si>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</si>
  <si>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</si>
  <si>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</si>
  <si>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</si>
  <si>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</si>
  <si>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</si>
  <si>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</si>
  <si>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</si>
  <si>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</si>
  <si>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</si>
  <si>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</si>
  <si>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</si>
  <si>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</si>
  <si>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</si>
  <si>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</si>
  <si>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</si>
  <si>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</si>
  <si>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</si>
  <si>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</si>
  <si>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</si>
  <si>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</si>
  <si>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</si>
  <si>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</si>
  <si>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</si>
  <si>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</si>
  <si>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</si>
  <si>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</si>
  <si>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</si>
  <si>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</si>
  <si>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</si>
  <si>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</si>
  <si>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</si>
  <si>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</si>
  <si>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</si>
  <si>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</si>
  <si>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</si>
  <si>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</si>
  <si>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</si>
  <si>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</si>
  <si>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</si>
  <si>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</si>
  <si>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</si>
  <si>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</si>
  <si>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</si>
  <si>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</si>
  <si>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</si>
  <si>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</si>
  <si>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</si>
  <si>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</si>
  <si>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</si>
  <si>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</si>
  <si>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</si>
  <si>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</si>
  <si>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</si>
  <si>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</si>
  <si>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</si>
  <si>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</si>
  <si>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</si>
  <si>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</si>
  <si>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</si>
  <si>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</si>
  <si>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</si>
  <si>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</si>
  <si>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</si>
  <si>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</si>
  <si>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</si>
  <si>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</si>
  <si>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</si>
  <si>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</si>
  <si>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</si>
  <si>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</si>
  <si>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</si>
  <si>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</si>
  <si>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</si>
  <si>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</si>
  <si>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</si>
  <si>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</si>
  <si>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</si>
  <si>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</si>
  <si>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</si>
  <si>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</si>
  <si>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</si>
  <si>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</si>
  <si>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</si>
  <si>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</si>
  <si>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</si>
  <si>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</si>
  <si>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</si>
  <si>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</si>
  <si>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</si>
  <si>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</si>
  <si>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</si>
  <si>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</si>
  <si>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</si>
  <si>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</si>
  <si>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</si>
  <si>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</si>
  <si>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</si>
  <si>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</si>
  <si>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</si>
  <si>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</si>
  <si>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</si>
  <si>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</si>
  <si>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</si>
  <si>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</si>
  <si>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</si>
  <si>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</si>
  <si>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</si>
  <si>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</si>
  <si>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</si>
  <si>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</si>
  <si>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</si>
  <si>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</si>
  <si>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</si>
  <si>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</si>
  <si>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</si>
  <si>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</si>
  <si>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</si>
  <si>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</si>
  <si>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</si>
  <si>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</si>
  <si>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</si>
  <si>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</si>
  <si>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</si>
  <si>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</si>
  <si>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</si>
  <si>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</si>
  <si>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</si>
  <si>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</si>
  <si>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</si>
  <si>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</si>
  <si>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</si>
  <si>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</si>
  <si>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</si>
  <si>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</si>
  <si>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</si>
  <si>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</si>
  <si>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</si>
  <si>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</si>
  <si>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</si>
  <si>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</si>
  <si>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</si>
  <si>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</si>
  <si>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</si>
  <si>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</si>
  <si>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</si>
  <si>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</si>
  <si>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</si>
  <si>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</si>
  <si>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</si>
  <si>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</si>
  <si>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</si>
  <si>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</si>
  <si>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</si>
  <si>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</si>
  <si>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</si>
  <si>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</si>
  <si>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</si>
  <si>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</si>
  <si>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</si>
  <si>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</si>
  <si>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</si>
  <si>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</si>
  <si>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</si>
  <si>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</si>
  <si>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</si>
  <si>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</si>
  <si>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</si>
  <si>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</si>
  <si>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</si>
  <si>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</si>
  <si>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</si>
  <si>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</si>
  <si>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</si>
  <si>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</si>
  <si>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</si>
  <si>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</si>
  <si>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</si>
  <si>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</si>
  <si>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</si>
  <si>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</si>
  <si>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</si>
  <si>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</si>
  <si>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</si>
  <si>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</si>
  <si>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</si>
  <si>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</si>
  <si>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</si>
  <si>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</si>
  <si>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</si>
  <si>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</si>
  <si>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</si>
  <si>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</si>
  <si>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</si>
  <si>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</si>
  <si>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</si>
  <si>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</si>
  <si>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</si>
  <si>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</si>
  <si>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</si>
  <si>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</si>
  <si>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</si>
  <si>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</si>
  <si>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</si>
  <si>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</si>
  <si>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</si>
  <si>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</si>
  <si>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</si>
  <si>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</si>
  <si>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</si>
  <si>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</si>
  <si>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</si>
  <si>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</si>
  <si>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</si>
  <si>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</si>
  <si>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</si>
  <si>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</si>
  <si>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</si>
  <si>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</si>
  <si>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</si>
  <si>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</si>
  <si>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</si>
  <si>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</si>
  <si>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</si>
  <si>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</si>
  <si>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</si>
  <si>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</si>
  <si>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</si>
  <si>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</si>
  <si>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</si>
  <si>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</si>
  <si>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</si>
  <si>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</si>
  <si>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</si>
  <si>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</si>
  <si>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</si>
  <si>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</si>
  <si>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</si>
  <si>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</si>
  <si>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</si>
  <si>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</si>
  <si>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</si>
  <si>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</si>
  <si>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</si>
  <si>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</si>
  <si>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</si>
  <si>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</si>
  <si>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</si>
  <si>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</si>
  <si>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</si>
  <si>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</si>
  <si>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</si>
  <si>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</si>
  <si>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</si>
  <si>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</si>
  <si>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</si>
  <si>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</si>
  <si>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</si>
  <si>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</si>
  <si>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</si>
  <si>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</si>
  <si>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</si>
  <si>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</si>
  <si>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</si>
  <si>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</si>
  <si>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</si>
  <si>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</si>
  <si>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</si>
  <si>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</si>
  <si>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</si>
  <si>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</si>
  <si>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</si>
  <si>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</si>
  <si>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</si>
  <si>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</si>
  <si>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</si>
  <si>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</si>
  <si>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</si>
  <si>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</si>
  <si>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</si>
  <si>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</si>
  <si>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</si>
  <si>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</si>
  <si>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</si>
  <si>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</si>
  <si>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</si>
  <si>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</si>
  <si>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</si>
  <si>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</si>
  <si>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</si>
  <si>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</si>
  <si>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</si>
  <si>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</si>
  <si>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</si>
  <si>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</si>
  <si>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</si>
  <si>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</si>
  <si>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</si>
  <si>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</si>
  <si>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</si>
  <si>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</si>
  <si>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</si>
  <si>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</si>
  <si>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</si>
  <si>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</si>
  <si>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</si>
  <si>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</si>
  <si>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</si>
  <si>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</si>
  <si>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</si>
  <si>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</si>
  <si>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</si>
  <si>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</si>
  <si>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</si>
  <si>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</si>
  <si>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</si>
  <si>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</si>
  <si>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</si>
  <si>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</si>
  <si>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</si>
  <si>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</si>
  <si>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</si>
  <si>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</si>
  <si>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</si>
  <si>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</si>
  <si>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</si>
  <si>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</si>
  <si>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</si>
  <si>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</si>
  <si>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</si>
  <si>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</si>
  <si>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</si>
  <si>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</si>
  <si>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</si>
  <si>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</si>
  <si>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</si>
  <si>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</si>
  <si>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</si>
  <si>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</si>
  <si>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</si>
  <si>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</si>
  <si>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</si>
  <si>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</si>
  <si>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</si>
  <si>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</si>
  <si>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</si>
  <si>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</si>
  <si>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</si>
  <si>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</si>
  <si>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</si>
  <si>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</si>
  <si>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</si>
  <si>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</si>
  <si>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</si>
  <si>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</si>
  <si>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</si>
  <si>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</si>
  <si>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</si>
  <si>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</si>
  <si>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</si>
  <si>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</si>
  <si>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</si>
  <si>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</si>
  <si>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</si>
  <si>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</si>
  <si>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</si>
  <si>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</si>
  <si>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</si>
  <si>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</si>
  <si>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</si>
  <si>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</si>
  <si>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</si>
  <si>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</si>
  <si>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</si>
  <si>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</si>
  <si>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</si>
  <si>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</si>
  <si>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</si>
  <si>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</si>
  <si>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</si>
  <si>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</si>
  <si>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</si>
  <si>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</si>
  <si>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</si>
  <si>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</si>
  <si>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</si>
  <si>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</si>
  <si>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</si>
  <si>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</si>
  <si>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</si>
  <si>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</si>
  <si>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</si>
  <si>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</si>
  <si>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</si>
  <si>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</si>
  <si>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</si>
  <si>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</si>
  <si>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</si>
  <si>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</si>
  <si>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</si>
  <si>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</si>
  <si>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</si>
  <si>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</si>
  <si>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</si>
  <si>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</si>
  <si>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</si>
  <si>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</si>
  <si>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</si>
  <si>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</si>
  <si>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</si>
  <si>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</si>
  <si>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</si>
  <si>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</si>
  <si>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</si>
  <si>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</si>
  <si>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</si>
  <si>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</si>
  <si>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</si>
  <si>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</si>
  <si>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</si>
  <si>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</si>
  <si>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</si>
  <si>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</si>
  <si>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</si>
  <si>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</si>
  <si>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</si>
  <si>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</si>
  <si>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</si>
  <si>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</si>
  <si>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</si>
  <si>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</si>
  <si>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</si>
  <si>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</si>
  <si>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</si>
  <si>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</si>
  <si>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</si>
  <si>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</si>
  <si>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</si>
  <si>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</si>
  <si>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</si>
  <si>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</si>
  <si>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</si>
  <si>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</si>
  <si>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</si>
  <si>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</si>
  <si>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</si>
  <si>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</si>
  <si>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</si>
  <si>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</si>
  <si>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</si>
  <si>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</si>
  <si>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</si>
  <si>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</si>
  <si>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</si>
  <si>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</si>
  <si>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</si>
  <si>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</si>
  <si>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</si>
  <si>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</si>
  <si>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</si>
  <si>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</si>
  <si>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</si>
  <si>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</si>
  <si>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</si>
  <si>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</si>
  <si>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</si>
  <si>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</si>
  <si>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</si>
  <si>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</si>
  <si>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</si>
  <si>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</si>
  <si>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</si>
  <si>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</si>
  <si>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</si>
  <si>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</si>
  <si>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</si>
  <si>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</si>
  <si>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</si>
  <si>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</si>
  <si>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</si>
  <si>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</si>
  <si>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</si>
  <si>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</si>
  <si>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</si>
  <si>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</si>
  <si>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</si>
  <si>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</si>
  <si>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</si>
  <si>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</si>
  <si>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</si>
  <si>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</si>
  <si>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</si>
  <si>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</si>
  <si>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</si>
  <si>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</si>
  <si>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</si>
  <si>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</si>
  <si>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</si>
  <si>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</si>
  <si>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</si>
  <si>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</si>
  <si>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</si>
  <si>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</si>
  <si>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</si>
  <si>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</si>
  <si>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</si>
  <si>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</si>
  <si>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</si>
  <si>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</si>
  <si>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</si>
  <si>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</si>
  <si>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</si>
  <si>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</si>
  <si>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</si>
  <si>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</si>
  <si>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</si>
  <si>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</si>
  <si>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</si>
  <si>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</si>
  <si>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</si>
  <si>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</si>
  <si>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</si>
  <si>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</si>
  <si>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</si>
  <si>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</si>
  <si>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</si>
  <si>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</si>
  <si>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</si>
  <si>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</si>
  <si>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</si>
  <si>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</si>
  <si>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</si>
  <si>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</si>
  <si>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</si>
  <si>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</si>
  <si>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</si>
  <si>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</si>
  <si>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</si>
  <si>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</si>
  <si>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</si>
  <si>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</si>
  <si>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</si>
  <si>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</si>
  <si>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</si>
  <si>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</si>
  <si>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</si>
  <si>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</si>
  <si>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</si>
  <si>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</si>
  <si>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</si>
  <si>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</si>
  <si>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</si>
  <si>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</si>
  <si>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</si>
  <si>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</si>
  <si>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</si>
  <si>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</si>
  <si>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</si>
  <si>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</si>
  <si>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</si>
  <si>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</si>
  <si>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</si>
  <si>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</si>
  <si>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</si>
  <si>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</si>
  <si>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</si>
  <si>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</si>
  <si>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</si>
  <si>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</si>
  <si>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</si>
  <si>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</si>
  <si>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</si>
  <si>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</si>
  <si>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</si>
  <si>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</si>
  <si>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</si>
  <si>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</si>
  <si>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</si>
  <si>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</si>
  <si>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</si>
  <si>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</si>
  <si>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</si>
  <si>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</si>
  <si>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</si>
  <si>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</si>
  <si>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</si>
  <si>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</si>
  <si>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</si>
  <si>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</si>
  <si>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</si>
  <si>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</si>
  <si>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</si>
  <si>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</si>
  <si>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</si>
  <si>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</si>
  <si>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</si>
  <si>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</si>
  <si>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</si>
  <si>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</si>
  <si>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</si>
  <si>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</si>
  <si>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</si>
  <si>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</si>
  <si>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</si>
  <si>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</si>
  <si>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</si>
  <si>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</si>
  <si>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</si>
  <si>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</si>
  <si>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</si>
  <si>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</si>
  <si>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</si>
  <si>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</si>
  <si>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</si>
  <si>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</si>
  <si>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</si>
  <si>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</si>
  <si>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</si>
  <si>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</si>
  <si>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</si>
  <si>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</si>
  <si>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</si>
  <si>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</si>
  <si>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</si>
  <si>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</si>
  <si>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</si>
  <si>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</si>
  <si>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</si>
  <si>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</si>
  <si>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</si>
  <si>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</si>
  <si>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</si>
  <si>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</si>
  <si>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</si>
  <si>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</si>
  <si>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</si>
  <si>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</si>
  <si>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</si>
  <si>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</si>
  <si>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</si>
  <si>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</si>
  <si>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</si>
  <si>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</si>
  <si>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</si>
  <si>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</si>
  <si>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</si>
  <si>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</si>
  <si>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</si>
  <si>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</si>
  <si>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</si>
  <si>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</si>
  <si>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</si>
  <si>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</si>
  <si>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</si>
  <si>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</si>
  <si>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</si>
  <si>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</si>
  <si>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</si>
  <si>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</si>
  <si>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</si>
  <si>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</si>
  <si>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</si>
  <si>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</si>
  <si>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</si>
  <si>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</si>
  <si>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</si>
  <si>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</si>
  <si>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</si>
  <si>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</si>
  <si>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</si>
  <si>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</si>
  <si>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</si>
  <si>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</si>
  <si>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</si>
  <si>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</si>
  <si>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</si>
  <si>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</si>
  <si>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</si>
  <si>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</si>
  <si>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</si>
  <si>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</si>
  <si>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</si>
  <si>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</si>
  <si>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</si>
  <si>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</si>
  <si>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</si>
  <si>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</si>
  <si>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</si>
  <si>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</si>
  <si>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</si>
  <si>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</si>
  <si>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</si>
  <si>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</si>
  <si>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</si>
  <si>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</si>
  <si>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</si>
  <si>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</si>
  <si>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</si>
  <si>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</si>
  <si>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</si>
  <si>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</si>
  <si>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</si>
  <si>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</si>
  <si>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</si>
  <si>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</si>
  <si>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</si>
  <si>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</si>
  <si>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</si>
  <si>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</si>
  <si>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</si>
  <si>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</si>
  <si>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</si>
  <si>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</si>
  <si>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</si>
  <si>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</si>
  <si>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</si>
  <si>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</si>
  <si>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</si>
  <si>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</si>
  <si>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</si>
  <si>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</si>
  <si>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</si>
  <si>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</si>
  <si>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</si>
  <si>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</si>
  <si>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</si>
  <si>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</si>
  <si>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</si>
  <si>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</si>
  <si>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</si>
  <si>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</si>
  <si>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</si>
  <si>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</si>
  <si>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</si>
  <si>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</si>
  <si>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</si>
  <si>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</si>
  <si>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</si>
  <si>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</si>
  <si>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</si>
  <si>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</si>
  <si>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</si>
  <si>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</si>
  <si>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</si>
  <si>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</si>
  <si>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</si>
  <si>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</si>
  <si>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</si>
  <si>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</si>
  <si>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</si>
  <si>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</si>
  <si>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</si>
  <si>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</si>
  <si>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</si>
  <si>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</si>
  <si>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</si>
  <si>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</si>
  <si>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</si>
  <si>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</si>
  <si>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</si>
  <si>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</si>
  <si>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</si>
  <si>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</si>
  <si>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</si>
  <si>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</si>
  <si>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</si>
  <si>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</si>
  <si>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</si>
  <si>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</si>
  <si>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</si>
  <si>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</si>
  <si>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</si>
  <si>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</si>
  <si>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</si>
  <si>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</si>
  <si>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</si>
  <si>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</si>
  <si>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</si>
  <si>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</si>
  <si>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</si>
  <si>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</si>
  <si>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</si>
  <si>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</si>
  <si>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</si>
  <si>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</si>
  <si>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</si>
  <si>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</si>
  <si>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</si>
  <si>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</si>
  <si>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</si>
  <si>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</si>
  <si>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</si>
  <si>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</si>
  <si>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</si>
  <si>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</si>
  <si>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</si>
  <si>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</si>
  <si>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</si>
  <si>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</si>
  <si>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</si>
  <si>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</si>
  <si>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</si>
  <si>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</si>
  <si>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</si>
  <si>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</si>
  <si>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</si>
  <si>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</si>
  <si>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</si>
  <si>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</si>
  <si>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</si>
  <si>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</si>
  <si>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</si>
  <si>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</si>
  <si>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</si>
  <si>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</si>
  <si>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</si>
  <si>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</si>
  <si>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</si>
  <si>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</si>
  <si>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</si>
  <si>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</si>
  <si>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</si>
  <si>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</si>
  <si>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</si>
  <si>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</si>
  <si>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</si>
  <si>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</si>
  <si>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</si>
  <si>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</si>
  <si>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</si>
  <si>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</si>
  <si>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</si>
  <si>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</si>
  <si>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</si>
  <si>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</si>
  <si>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</si>
  <si>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</si>
  <si>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</si>
  <si>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</si>
  <si>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</si>
  <si>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</si>
  <si>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</si>
  <si>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</si>
  <si>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</si>
  <si>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</si>
  <si>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</si>
  <si>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</si>
  <si>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</si>
  <si>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</si>
  <si>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</si>
  <si>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</si>
  <si>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</si>
  <si>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</si>
  <si>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</si>
  <si>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</si>
  <si>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</si>
  <si>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</si>
  <si>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</si>
  <si>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</si>
  <si>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</si>
  <si>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</si>
  <si>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</si>
  <si>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</si>
  <si>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</si>
  <si>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</si>
  <si>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</si>
  <si>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</si>
  <si>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</si>
  <si>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</si>
  <si>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</si>
  <si>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</si>
  <si>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</si>
  <si>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</si>
  <si>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</si>
  <si>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</si>
  <si>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</si>
  <si>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</si>
  <si>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</si>
  <si>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</si>
  <si>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</si>
  <si>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</si>
  <si>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</si>
  <si>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</si>
  <si>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</si>
  <si>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</si>
  <si>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</si>
  <si>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</si>
  <si>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</si>
  <si>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</si>
  <si>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</si>
  <si>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</si>
  <si>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</si>
  <si>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</si>
  <si>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</si>
  <si>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</si>
  <si>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</si>
  <si>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</si>
  <si>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</si>
  <si>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</si>
  <si>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</si>
  <si>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</si>
  <si>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</si>
  <si>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</si>
  <si>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</si>
  <si>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</si>
  <si>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</si>
  <si>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</si>
  <si>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</si>
  <si>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</si>
  <si>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</si>
  <si>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</si>
  <si>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</si>
  <si>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</si>
  <si>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</si>
  <si>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</si>
  <si>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</si>
  <si>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</si>
  <si>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</si>
  <si>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</si>
  <si>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</si>
  <si>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</si>
  <si>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</si>
  <si>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</si>
  <si>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</si>
  <si>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</si>
  <si>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</si>
  <si>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</si>
  <si>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</si>
  <si>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</si>
  <si>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</si>
  <si>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</si>
  <si>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</si>
  <si>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</si>
  <si>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</si>
  <si>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</si>
  <si>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</si>
  <si>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</si>
  <si>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</si>
  <si>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</si>
  <si>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</si>
  <si>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</si>
  <si>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</si>
  <si>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</si>
  <si>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</si>
  <si>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</si>
  <si>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</si>
  <si>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</si>
  <si>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</si>
  <si>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</si>
  <si>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</si>
  <si>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</si>
  <si>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</si>
  <si>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</si>
  <si>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</si>
  <si>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</si>
  <si>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</si>
  <si>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</si>
  <si>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</si>
  <si>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</si>
  <si>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</si>
  <si>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</si>
  <si>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</si>
  <si>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</si>
  <si>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</si>
  <si>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</si>
  <si>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</si>
  <si>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</si>
  <si>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</si>
  <si>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</si>
  <si>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</si>
  <si>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</si>
  <si>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</si>
  <si>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</si>
  <si>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</si>
  <si>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</si>
  <si>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</si>
  <si>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</si>
  <si>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</si>
  <si>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</si>
  <si>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</si>
  <si>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</si>
  <si>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</si>
  <si>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</si>
  <si>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</si>
  <si>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</si>
  <si>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</si>
  <si>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</si>
  <si>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</si>
  <si>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</si>
  <si>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</si>
  <si>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</si>
  <si>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</si>
  <si>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</si>
  <si>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</si>
  <si>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</si>
  <si>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</si>
  <si>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</si>
  <si>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</si>
  <si>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</si>
  <si>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</si>
  <si>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</si>
  <si>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</si>
  <si>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</si>
  <si>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</si>
  <si>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</si>
  <si>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</si>
  <si>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</si>
  <si>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</si>
  <si>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</si>
  <si>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</si>
  <si>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</si>
  <si>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</si>
  <si>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</si>
  <si>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</si>
  <si>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</si>
  <si>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</si>
  <si>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</si>
  <si>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</si>
  <si>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</si>
  <si>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</si>
  <si>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</si>
  <si>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</si>
  <si>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</si>
  <si>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</si>
  <si>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</si>
  <si>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</si>
  <si>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</si>
  <si>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</si>
  <si>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</si>
  <si>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</si>
  <si>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</si>
  <si>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</si>
  <si>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</si>
  <si>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</si>
  <si>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</si>
  <si>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</si>
  <si>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</si>
  <si>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</si>
  <si>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</si>
  <si>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</si>
  <si>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</si>
  <si>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</si>
  <si>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</si>
  <si>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</si>
  <si>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</si>
  <si>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</si>
  <si>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</si>
  <si>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</si>
  <si>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</si>
  <si>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</si>
  <si>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</si>
  <si>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</si>
  <si>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</si>
  <si>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</si>
  <si>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</si>
  <si>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</si>
  <si>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</si>
  <si>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</si>
  <si>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</si>
  <si>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</si>
  <si>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</si>
  <si>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</si>
  <si>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</si>
  <si>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</si>
  <si>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</si>
  <si>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</si>
  <si>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</si>
  <si>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</si>
  <si>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</si>
  <si>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</si>
  <si>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</si>
  <si>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</si>
  <si>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</si>
  <si>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</si>
  <si>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</si>
  <si>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</si>
  <si>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</si>
  <si>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</si>
  <si>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</si>
  <si>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</si>
  <si>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</si>
  <si>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</si>
  <si>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</si>
  <si>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</si>
  <si>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</si>
  <si>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</si>
  <si>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</si>
  <si>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</si>
  <si>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</si>
  <si>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</si>
  <si>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</si>
  <si>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</si>
  <si>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</si>
  <si>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</si>
  <si>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</si>
  <si>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</si>
  <si>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</si>
  <si>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</si>
  <si>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</si>
  <si>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</si>
  <si>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</si>
  <si>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</si>
  <si>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</si>
  <si>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</si>
  <si>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</si>
  <si>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</si>
  <si>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</si>
  <si>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</si>
  <si>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</si>
  <si>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</si>
  <si>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</si>
  <si>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</si>
  <si>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</si>
  <si>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</si>
  <si>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</si>
  <si>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</si>
  <si>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</si>
  <si>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</si>
  <si>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</si>
  <si>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</si>
  <si>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</si>
  <si>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</si>
  <si>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</si>
  <si>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</si>
  <si>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</si>
  <si>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</si>
  <si>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</si>
  <si>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</si>
  <si>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</si>
  <si>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</si>
  <si>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</si>
  <si>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</si>
  <si>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</si>
  <si>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</si>
  <si>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</si>
  <si>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</si>
  <si>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</si>
  <si>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</si>
  <si>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</si>
  <si>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</si>
  <si>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</si>
  <si>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</si>
  <si>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</si>
  <si>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</si>
  <si>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</si>
  <si>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</si>
  <si>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</si>
  <si>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</si>
  <si>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</si>
  <si>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</si>
  <si>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</si>
  <si>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</si>
  <si>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</si>
  <si>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</si>
  <si>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</si>
  <si>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</si>
  <si>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</si>
  <si>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</si>
  <si>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</si>
  <si>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</si>
  <si>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</si>
  <si>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</si>
  <si>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</si>
  <si>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</si>
  <si>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</si>
  <si>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</si>
  <si>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</si>
  <si>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</si>
  <si>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</si>
  <si>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</si>
  <si>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</si>
  <si>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</si>
  <si>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</si>
  <si>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</si>
  <si>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</si>
  <si>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</si>
  <si>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</si>
  <si>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</si>
  <si>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</si>
  <si>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</si>
  <si>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</si>
  <si>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</si>
  <si>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</si>
  <si>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</si>
  <si>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</si>
  <si>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</si>
  <si>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</si>
  <si>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</si>
  <si>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</si>
  <si>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</si>
  <si>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</si>
  <si>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</si>
  <si>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</si>
  <si>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</si>
  <si>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</si>
  <si>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</si>
  <si>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</si>
  <si>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</si>
  <si>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</si>
  <si>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</si>
  <si>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</si>
  <si>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</si>
  <si>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</si>
  <si>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</si>
  <si>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</si>
  <si>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</si>
  <si>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</si>
  <si>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</si>
  <si>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</si>
  <si>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</si>
  <si>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</si>
  <si>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</si>
  <si>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</si>
  <si>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</si>
  <si>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</si>
  <si>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</si>
  <si>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</si>
  <si>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</si>
  <si>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</si>
  <si>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</si>
  <si>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</si>
  <si>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</si>
  <si>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</si>
  <si>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</si>
  <si>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</si>
  <si>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</si>
  <si>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</si>
  <si>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</si>
  <si>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</si>
  <si>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</si>
  <si>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</si>
  <si>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</si>
  <si>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</si>
  <si>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</si>
  <si>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</si>
  <si>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</si>
  <si>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</si>
  <si>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</si>
  <si>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</si>
  <si>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</si>
  <si>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</si>
  <si>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</si>
  <si>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</si>
  <si>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</si>
  <si>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</si>
  <si>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</si>
  <si>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</si>
  <si>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</si>
  <si>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</si>
  <si>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</si>
  <si>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</si>
  <si>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</si>
  <si>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</si>
  <si>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</si>
  <si>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</si>
  <si>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</si>
  <si>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</si>
  <si>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</si>
  <si>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</si>
  <si>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</si>
  <si>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</si>
  <si>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</si>
  <si>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</si>
  <si>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</si>
  <si>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</si>
  <si>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</si>
  <si>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</si>
  <si>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</si>
  <si>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</si>
  <si>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</si>
  <si>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</si>
  <si>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</si>
  <si>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</si>
  <si>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</si>
  <si>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</si>
  <si>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</si>
  <si>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</si>
  <si>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</si>
  <si>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</si>
  <si>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</si>
  <si>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</si>
  <si>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</si>
  <si>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</si>
  <si>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</si>
  <si>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</si>
  <si>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</si>
  <si>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</si>
  <si>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</si>
  <si>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</si>
  <si>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</si>
  <si>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</si>
  <si>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</si>
  <si>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</si>
  <si>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</si>
  <si>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</si>
  <si>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</si>
  <si>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</si>
  <si>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</si>
  <si>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</si>
  <si>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</si>
  <si>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</si>
  <si>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</si>
  <si>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</si>
  <si>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</si>
  <si>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</si>
  <si>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</si>
  <si>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</si>
  <si>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</si>
  <si>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</si>
  <si>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</si>
  <si>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</si>
  <si>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</si>
  <si>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</si>
  <si>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</si>
  <si>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</si>
  <si>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</si>
  <si>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</si>
  <si>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</si>
  <si>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</si>
  <si>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</si>
  <si>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</si>
  <si>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</si>
  <si>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</si>
  <si>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</si>
  <si>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</si>
  <si>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</si>
  <si>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</si>
  <si>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</si>
  <si>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</si>
  <si>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</si>
  <si>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</si>
  <si>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</si>
  <si>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</si>
  <si>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</si>
  <si>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</si>
  <si>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</si>
  <si>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</si>
  <si>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</si>
  <si>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</si>
  <si>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</si>
  <si>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</si>
  <si>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</si>
  <si>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</si>
  <si>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</si>
  <si>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</si>
  <si>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</si>
  <si>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</si>
  <si>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</si>
  <si>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</si>
  <si>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</si>
  <si>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</si>
  <si>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</si>
  <si>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</si>
  <si>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</si>
  <si>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</si>
  <si>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</si>
  <si>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</si>
  <si>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</si>
  <si>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</si>
  <si>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</si>
  <si>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</si>
  <si>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</si>
  <si>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</si>
  <si>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</si>
  <si>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</si>
  <si>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</si>
  <si>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</si>
  <si>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</si>
  <si>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</si>
  <si>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</si>
  <si>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</si>
  <si>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</si>
  <si>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</si>
  <si>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</si>
  <si>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</si>
  <si>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</si>
  <si>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</si>
  <si>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</si>
  <si>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</si>
  <si>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</si>
  <si>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</si>
  <si>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</si>
  <si>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</si>
  <si>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</si>
  <si>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</si>
  <si>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</si>
  <si>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</si>
  <si>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</si>
  <si>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</si>
  <si>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</si>
  <si>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</si>
  <si>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</si>
  <si>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</si>
  <si>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</si>
  <si>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</si>
  <si>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</si>
  <si>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</si>
  <si>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</si>
  <si>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</si>
  <si>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</si>
  <si>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</si>
  <si>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</si>
  <si>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</si>
  <si>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</si>
  <si>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</si>
  <si>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</si>
  <si>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</si>
  <si>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</si>
  <si>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</si>
  <si>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</si>
  <si>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</si>
  <si>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</si>
  <si>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</si>
  <si>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</si>
  <si>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</si>
  <si>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</si>
  <si>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</si>
  <si>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</si>
  <si>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</si>
  <si>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</si>
  <si>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</si>
  <si>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</si>
  <si>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</si>
  <si>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</si>
  <si>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</si>
  <si>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</si>
  <si>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</si>
  <si>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</si>
  <si>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</si>
  <si>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</si>
  <si>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</si>
  <si>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</si>
  <si>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</si>
  <si>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</si>
  <si>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</si>
  <si>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</si>
  <si>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</si>
  <si>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</si>
  <si>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</si>
  <si>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</si>
  <si>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</si>
  <si>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</si>
  <si>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</si>
  <si>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</si>
  <si>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</si>
  <si>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</si>
  <si>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</si>
  <si>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</si>
  <si>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</si>
  <si>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</si>
  <si>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</si>
  <si>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</si>
  <si>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</si>
  <si>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</si>
  <si>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</si>
  <si>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</si>
  <si>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</si>
  <si>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</si>
  <si>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</si>
  <si>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</si>
  <si>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</si>
  <si>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</si>
  <si>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</si>
  <si>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</si>
  <si>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</si>
  <si>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</si>
  <si>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</si>
  <si>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</si>
  <si>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</si>
  <si>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</si>
  <si>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</si>
  <si>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</si>
  <si>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</si>
  <si>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</si>
  <si>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</si>
  <si>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</si>
  <si>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</si>
  <si>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</si>
  <si>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</si>
  <si>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</si>
  <si>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</si>
  <si>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</si>
  <si>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</si>
  <si>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</si>
  <si>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</si>
  <si>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</si>
  <si>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</si>
  <si>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</si>
  <si>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</si>
  <si>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</si>
  <si>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</si>
  <si>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</si>
  <si>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</si>
  <si>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</si>
  <si>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</si>
  <si>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</si>
  <si>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</si>
  <si>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</si>
  <si>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</si>
  <si>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</si>
  <si>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</si>
  <si>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</si>
  <si>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</si>
  <si>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</si>
  <si>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</si>
  <si>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</si>
  <si>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</si>
  <si>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</si>
  <si>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</si>
  <si>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</si>
  <si>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</si>
  <si>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</si>
  <si>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</si>
  <si>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</si>
  <si>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</si>
  <si>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</si>
  <si>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</si>
  <si>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</si>
  <si>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</si>
  <si>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</si>
  <si>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</si>
  <si>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</si>
  <si>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</si>
  <si>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</si>
  <si>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</si>
  <si>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</si>
  <si>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</si>
  <si>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</si>
  <si>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</si>
  <si>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</si>
  <si>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</si>
  <si>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</si>
  <si>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</si>
  <si>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</si>
  <si>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</si>
  <si>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</si>
  <si>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</si>
  <si>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</si>
  <si>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</si>
  <si>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</si>
  <si>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</si>
  <si>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</si>
  <si>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</si>
  <si>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</si>
  <si>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</si>
  <si>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</si>
  <si>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</si>
  <si>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</si>
  <si>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</si>
  <si>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</si>
  <si>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</si>
  <si>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</si>
  <si>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</si>
  <si>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</si>
  <si>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</si>
  <si>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</si>
  <si>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</si>
  <si>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</si>
  <si>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</si>
  <si>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</si>
  <si>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</si>
  <si>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</si>
  <si>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</si>
  <si>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</si>
  <si>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</si>
  <si>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</si>
  <si>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</si>
  <si>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</si>
  <si>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</si>
  <si>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</si>
  <si>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</si>
  <si>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</si>
  <si>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</si>
  <si>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</si>
  <si>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</si>
  <si>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</si>
  <si>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</si>
  <si>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</si>
  <si>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</si>
  <si>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</si>
  <si>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</si>
  <si>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</si>
  <si>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</si>
  <si>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</si>
  <si>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</si>
  <si>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</si>
  <si>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</si>
  <si>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</si>
  <si>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</si>
  <si>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</si>
  <si>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</si>
  <si>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</si>
  <si>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</si>
  <si>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</si>
  <si>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</si>
  <si>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</si>
  <si>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</si>
  <si>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</si>
  <si>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</si>
  <si>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</si>
  <si>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</si>
  <si>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</si>
  <si>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</si>
  <si>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</si>
  <si>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</si>
  <si>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</si>
  <si>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</si>
  <si>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</si>
  <si>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</si>
  <si>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</si>
  <si>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</si>
  <si>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</si>
  <si>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</si>
  <si>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</si>
  <si>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</si>
  <si>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</si>
  <si>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</si>
  <si>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</si>
  <si>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</si>
  <si>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</si>
  <si>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</si>
  <si>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</si>
  <si>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</si>
  <si>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</si>
  <si>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</si>
  <si>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</si>
  <si>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</si>
  <si>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</si>
  <si>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</si>
  <si>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</si>
  <si>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</si>
  <si>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</si>
  <si>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</si>
  <si>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</si>
  <si>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</si>
  <si>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</si>
  <si>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</si>
  <si>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</si>
  <si>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</si>
  <si>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</si>
  <si>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</si>
  <si>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</si>
  <si>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</si>
  <si>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</si>
  <si>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</si>
  <si>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</si>
  <si>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</si>
  <si>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</si>
  <si>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</si>
  <si>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</si>
  <si>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</si>
  <si>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</si>
  <si>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</si>
  <si>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</si>
  <si>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</si>
  <si>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</si>
  <si>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</si>
  <si>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</si>
  <si>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</si>
  <si>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</si>
  <si>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</si>
  <si>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</si>
  <si>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</si>
  <si>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</si>
  <si>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</si>
  <si>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</si>
  <si>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</si>
  <si>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</si>
  <si>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</si>
  <si>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</si>
  <si>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</si>
  <si>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</si>
  <si>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</si>
  <si>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</si>
  <si>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</si>
  <si>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</si>
  <si>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</si>
  <si>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</si>
  <si>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</si>
  <si>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</si>
  <si>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</si>
  <si>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</si>
  <si>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</si>
  <si>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</si>
  <si>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</si>
  <si>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</si>
  <si>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</si>
  <si>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</si>
  <si>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</si>
  <si>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</si>
  <si>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</si>
  <si>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</si>
  <si>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</si>
  <si>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</si>
  <si>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</si>
  <si>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</si>
  <si>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</si>
  <si>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</si>
  <si>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</si>
  <si>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</si>
  <si>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</si>
  <si>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</si>
  <si>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</si>
  <si>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</si>
  <si>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</si>
  <si>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</si>
  <si>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</si>
  <si>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</si>
  <si>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</si>
  <si>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</si>
  <si>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</si>
  <si>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</si>
  <si>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</si>
  <si>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</si>
  <si>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</si>
  <si>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</si>
  <si>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</si>
  <si>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</si>
  <si>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</si>
  <si>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</si>
  <si>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</si>
  <si>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</si>
  <si>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</si>
  <si>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</si>
  <si>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</si>
  <si>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</si>
  <si>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</si>
  <si>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</si>
  <si>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</si>
  <si>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</si>
  <si>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</si>
  <si>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</si>
  <si>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</si>
  <si>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</si>
  <si>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</si>
  <si>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</si>
  <si>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</si>
  <si>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</si>
  <si>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</si>
  <si>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</si>
  <si>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</si>
  <si>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</si>
  <si>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</si>
  <si>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</si>
  <si>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</si>
  <si>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</si>
  <si>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</si>
  <si>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</si>
  <si>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</si>
  <si>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</si>
  <si>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</si>
  <si>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</si>
  <si>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</si>
  <si>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</si>
  <si>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</si>
  <si>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</si>
  <si>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</si>
  <si>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</si>
  <si>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</si>
  <si>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</si>
  <si>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</si>
  <si>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</si>
  <si>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</si>
  <si>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</si>
  <si>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</si>
  <si>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</si>
  <si>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</si>
  <si>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</si>
  <si>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</si>
  <si>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</si>
  <si>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</si>
  <si>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</si>
  <si>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</si>
  <si>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</si>
  <si>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</si>
  <si>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</si>
  <si>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</si>
  <si>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</si>
  <si>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</si>
  <si>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</si>
  <si>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</si>
  <si>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</si>
  <si>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</si>
  <si>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</si>
  <si>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</si>
  <si>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</si>
  <si>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</si>
  <si>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</si>
  <si>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</si>
  <si>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</si>
  <si>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</si>
  <si>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</si>
  <si>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</si>
  <si>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</si>
  <si>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</si>
  <si>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</si>
  <si>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</si>
  <si>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</si>
  <si>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</si>
  <si>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</si>
  <si>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</si>
  <si>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</si>
  <si>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</si>
  <si>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</si>
  <si>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</si>
  <si>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</si>
  <si>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</si>
  <si>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</si>
  <si>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</si>
  <si>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</si>
  <si>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</si>
  <si>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</si>
  <si>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</si>
  <si>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</si>
  <si>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</si>
  <si>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</si>
  <si>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</si>
  <si>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</si>
  <si>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</si>
  <si>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</si>
  <si>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</si>
  <si>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</si>
  <si>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</si>
  <si>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</si>
  <si>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</si>
  <si>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</si>
  <si>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</si>
  <si>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</si>
  <si>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</si>
  <si>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</si>
  <si>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</si>
  <si>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</si>
  <si>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</si>
  <si>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</si>
  <si>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</si>
  <si>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</si>
  <si>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</si>
  <si>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</si>
  <si>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</si>
  <si>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</si>
  <si>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</si>
  <si>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</si>
  <si>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</si>
  <si>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</si>
  <si>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</si>
  <si>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</si>
  <si>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</si>
  <si>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</si>
  <si>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</si>
  <si>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</si>
  <si>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</si>
  <si>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</si>
  <si>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</si>
  <si>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</si>
  <si>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</si>
  <si>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</si>
  <si>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</si>
  <si>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</si>
  <si>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</si>
  <si>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</si>
  <si>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</si>
  <si>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</si>
  <si>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</si>
  <si>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</si>
  <si>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</si>
  <si>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</si>
  <si>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</si>
  <si>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</si>
  <si>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</si>
  <si>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</si>
  <si>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</si>
  <si>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</si>
  <si>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</si>
  <si>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</si>
  <si>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</si>
  <si>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</si>
  <si>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</si>
  <si>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</si>
  <si>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</si>
  <si>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</si>
  <si>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</si>
  <si>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</si>
  <si>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</si>
  <si>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</si>
  <si>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</si>
  <si>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</si>
  <si>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</si>
  <si>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</si>
  <si>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</si>
  <si>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</si>
  <si>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</si>
  <si>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</si>
  <si>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</si>
  <si>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</si>
  <si>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</si>
  <si>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</si>
  <si>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</si>
  <si>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</si>
  <si>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</si>
  <si>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</si>
  <si>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</si>
  <si>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</si>
  <si>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</si>
  <si>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</si>
  <si>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</si>
  <si>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</si>
  <si>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</si>
  <si>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</si>
  <si>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</si>
  <si>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</si>
  <si>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</si>
  <si>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</si>
  <si>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</si>
  <si>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</si>
  <si>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</si>
  <si>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</si>
  <si>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</si>
  <si>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</si>
  <si>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</si>
  <si>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</si>
  <si>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</si>
  <si>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</si>
  <si>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</si>
  <si>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</si>
  <si>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</si>
  <si>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</si>
  <si>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</si>
  <si>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</si>
  <si>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</si>
  <si>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</si>
  <si>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</si>
  <si>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</si>
  <si>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</si>
  <si>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</si>
  <si>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</si>
  <si>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</si>
  <si>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</si>
  <si>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</si>
  <si>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</si>
  <si>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</si>
  <si>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</si>
  <si>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</si>
  <si>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</si>
  <si>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</si>
  <si>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</si>
  <si>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</si>
  <si>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</si>
  <si>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</si>
  <si>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</si>
  <si>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</si>
  <si>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</si>
  <si>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</si>
  <si>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</si>
  <si>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</si>
  <si>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</si>
  <si>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</si>
  <si>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</si>
  <si>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</si>
  <si>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</si>
  <si>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</si>
  <si>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</si>
  <si>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</si>
  <si>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</si>
  <si>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</si>
  <si>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</si>
  <si>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</si>
  <si>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</si>
  <si>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</si>
  <si>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</si>
  <si>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</si>
  <si>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</si>
  <si>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</si>
  <si>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</si>
  <si>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</si>
  <si>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</si>
  <si>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</si>
  <si>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</si>
  <si>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</si>
  <si>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</si>
  <si>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</si>
  <si>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</si>
  <si>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</si>
  <si>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</si>
  <si>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</si>
  <si>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</si>
  <si>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</si>
  <si>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</si>
  <si>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</si>
  <si>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</si>
  <si>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</si>
  <si>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</si>
  <si>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</si>
  <si>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</si>
  <si>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</si>
  <si>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</si>
  <si>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</si>
  <si>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</si>
  <si>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</si>
  <si>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</si>
  <si>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</si>
  <si>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</si>
  <si>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</si>
  <si>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</si>
  <si>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</si>
  <si>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</si>
  <si>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</si>
  <si>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</si>
  <si>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</si>
  <si>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</si>
  <si>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</si>
  <si>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</si>
  <si>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</si>
  <si>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</si>
  <si>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</si>
  <si>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</si>
  <si>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</si>
  <si>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</si>
  <si>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</si>
  <si>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</si>
  <si>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</si>
  <si>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</si>
  <si>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</si>
  <si>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</si>
  <si>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</si>
  <si>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</si>
  <si>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</si>
  <si>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</si>
  <si>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</si>
  <si>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</si>
  <si>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</si>
  <si>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</si>
  <si>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</si>
  <si>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</si>
  <si>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</si>
  <si>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</si>
  <si>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</si>
  <si>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</si>
  <si>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</si>
  <si>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</si>
  <si>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</si>
  <si>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</si>
  <si>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</si>
  <si>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</si>
  <si>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</si>
  <si>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</si>
  <si>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</si>
  <si>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</si>
  <si>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</si>
  <si>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</si>
  <si>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</si>
  <si>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</si>
  <si>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</si>
  <si>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</si>
  <si>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</si>
  <si>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</si>
  <si>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</si>
  <si>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</si>
  <si>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</si>
  <si>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</si>
  <si>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</si>
  <si>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</si>
  <si>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</si>
  <si>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</si>
  <si>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</si>
  <si>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</si>
  <si>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</si>
  <si>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</si>
  <si>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</si>
  <si>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</si>
  <si>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</si>
  <si>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</si>
  <si>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</si>
  <si>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</si>
  <si>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</si>
  <si>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</si>
  <si>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</si>
  <si>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</si>
  <si>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</si>
  <si>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</si>
  <si>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</si>
  <si>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</si>
  <si>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</si>
  <si>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</si>
  <si>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</si>
  <si>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</si>
  <si>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</si>
  <si>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</si>
  <si>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</si>
  <si>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</si>
  <si>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</si>
  <si>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</si>
  <si>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</si>
  <si>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</si>
  <si>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</si>
  <si>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</si>
  <si>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</si>
  <si>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</si>
  <si>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</si>
  <si>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</si>
  <si>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</si>
  <si>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</si>
  <si>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</si>
  <si>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</si>
  <si>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</si>
  <si>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</si>
  <si>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</si>
  <si>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</si>
  <si>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</si>
  <si>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</si>
  <si>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</si>
  <si>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</si>
  <si>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</si>
  <si>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</si>
  <si>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</si>
  <si>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</si>
  <si>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</si>
  <si>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</si>
  <si>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</si>
  <si>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</si>
  <si>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</si>
  <si>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</si>
  <si>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</si>
  <si>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</si>
  <si>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</si>
  <si>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</si>
  <si>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</si>
  <si>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</si>
  <si>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</si>
  <si>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</si>
  <si>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</si>
  <si>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</si>
  <si>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</si>
  <si>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</si>
  <si>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</si>
  <si>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</si>
  <si>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</si>
  <si>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</si>
  <si>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</si>
  <si>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</si>
  <si>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</si>
  <si>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</si>
  <si>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</si>
  <si>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</si>
  <si>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</si>
  <si>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</si>
  <si>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</si>
  <si>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</si>
  <si>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</si>
  <si>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</si>
  <si>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</si>
  <si>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</si>
  <si>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</si>
  <si>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</si>
  <si>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</si>
  <si>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</si>
  <si>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</si>
  <si>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</si>
  <si>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</si>
  <si>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</si>
  <si>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</si>
  <si>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</si>
  <si>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</si>
  <si>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</si>
  <si>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</si>
  <si>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</si>
  <si>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</si>
  <si>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</si>
  <si>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</si>
  <si>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</si>
  <si>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</si>
  <si>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</si>
  <si>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</si>
  <si>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</si>
  <si>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</si>
  <si>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</si>
  <si>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</si>
  <si>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</si>
  <si>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</si>
  <si>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</si>
  <si>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</si>
  <si>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</si>
  <si>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</si>
  <si>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</si>
  <si>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</si>
  <si>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</si>
  <si>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</si>
  <si>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</si>
  <si>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</si>
  <si>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</si>
  <si>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</si>
  <si>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</si>
  <si>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</si>
  <si>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</si>
  <si>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</si>
  <si>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</si>
  <si>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</si>
  <si>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</si>
  <si>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</si>
  <si>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</si>
  <si>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</si>
  <si>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</si>
  <si>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</si>
  <si>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</si>
  <si>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</si>
  <si>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</si>
  <si>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</si>
  <si>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</si>
  <si>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</si>
  <si>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</si>
  <si>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</si>
  <si>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</si>
  <si>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</si>
  <si>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</si>
  <si>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</si>
  <si>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</si>
  <si>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</si>
  <si>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</si>
  <si>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</si>
  <si>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</si>
  <si>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</si>
  <si>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</si>
  <si>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</si>
  <si>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</si>
  <si>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</si>
  <si>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</si>
  <si>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</si>
  <si>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</si>
  <si>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</si>
  <si>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</si>
  <si>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</si>
  <si>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</si>
  <si>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</si>
  <si>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</si>
  <si>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</si>
  <si>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</si>
  <si>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</si>
  <si>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</si>
  <si>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</si>
  <si>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</si>
  <si>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</si>
  <si>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</si>
  <si>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</si>
  <si>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</si>
  <si>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</si>
  <si>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</si>
  <si>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</si>
  <si>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</si>
  <si>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</si>
  <si>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</si>
  <si>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</si>
  <si>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</si>
  <si>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</si>
  <si>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</si>
  <si>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</si>
  <si>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</si>
  <si>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</si>
  <si>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</si>
  <si>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</si>
  <si>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</si>
  <si>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</si>
  <si>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</si>
  <si>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</si>
  <si>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</si>
  <si>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</si>
  <si>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</si>
  <si>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</si>
  <si>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</si>
  <si>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</si>
  <si>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</si>
  <si>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</si>
  <si>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</si>
  <si>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</si>
  <si>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</si>
  <si>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</si>
  <si>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</si>
  <si>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</si>
  <si>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</si>
  <si>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</si>
  <si>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</si>
  <si>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</si>
  <si>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</si>
  <si>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</si>
  <si>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</si>
  <si>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</si>
  <si>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</si>
  <si>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</si>
  <si>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</si>
  <si>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</si>
  <si>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</si>
  <si>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</si>
  <si>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</si>
  <si>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</si>
  <si>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</si>
  <si>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</si>
  <si>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</si>
  <si>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</si>
  <si>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</si>
  <si>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</si>
  <si>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</si>
  <si>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</si>
  <si>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</si>
  <si>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</si>
  <si>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</si>
  <si>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</si>
  <si>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</si>
  <si>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</si>
  <si>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</si>
  <si>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</si>
  <si>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</si>
  <si>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</si>
  <si>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</si>
  <si>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</si>
  <si>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</si>
  <si>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</si>
  <si>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</si>
  <si>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</si>
  <si>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</si>
  <si>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</si>
  <si>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</si>
  <si>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</si>
  <si>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</si>
  <si>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</si>
  <si>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</si>
  <si>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</si>
  <si>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</si>
  <si>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</si>
  <si>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</si>
  <si>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</si>
  <si>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</si>
  <si>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</si>
  <si>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</si>
  <si>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</si>
  <si>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</si>
  <si>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</si>
  <si>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</si>
  <si>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</si>
  <si>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</si>
  <si>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</si>
  <si>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</si>
  <si>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</si>
  <si>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</si>
  <si>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</si>
  <si>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</si>
  <si>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</si>
  <si>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</si>
  <si>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</si>
  <si>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</si>
  <si>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</si>
  <si>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</si>
  <si>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</si>
  <si>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</si>
  <si>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</si>
  <si>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</si>
  <si>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</si>
  <si>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</si>
  <si>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</si>
  <si>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</si>
  <si>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</si>
  <si>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</si>
  <si>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</si>
  <si>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</si>
  <si>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</si>
  <si>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</si>
  <si>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</si>
  <si>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</si>
  <si>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</si>
  <si>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</si>
  <si>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</si>
  <si>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</si>
  <si>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</si>
  <si>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</si>
  <si>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</si>
  <si>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</si>
  <si>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</si>
  <si>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</si>
  <si>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</si>
  <si>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</si>
  <si>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</si>
  <si>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</si>
  <si>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</si>
  <si>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</si>
  <si>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</si>
  <si>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</si>
  <si>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</si>
  <si>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</si>
  <si>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</si>
  <si>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</si>
  <si>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</si>
  <si>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</si>
  <si>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</si>
  <si>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</si>
  <si>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</si>
  <si>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</si>
  <si>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</si>
  <si>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</si>
  <si>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</si>
  <si>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</si>
  <si>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</si>
  <si>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</si>
  <si>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</si>
  <si>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</si>
  <si>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</si>
  <si>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</si>
  <si>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</si>
  <si>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</si>
  <si>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</si>
  <si>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</si>
  <si>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</si>
  <si>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</si>
  <si>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</si>
  <si>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</si>
  <si>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</si>
  <si>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</si>
  <si>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</si>
  <si>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</si>
  <si>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</si>
  <si>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</si>
  <si>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</si>
  <si>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</si>
  <si>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</si>
  <si>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</si>
  <si>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</si>
  <si>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</si>
  <si>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</si>
  <si>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</si>
  <si>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</si>
  <si>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</si>
  <si>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</si>
  <si>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</si>
  <si>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</si>
  <si>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</si>
  <si>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</si>
  <si>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</si>
  <si>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</si>
  <si>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</si>
  <si>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</si>
  <si>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</si>
  <si>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</si>
  <si>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</si>
  <si>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</si>
  <si>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</si>
  <si>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</si>
  <si>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</si>
  <si>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</si>
  <si>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</si>
  <si>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</si>
  <si>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</si>
  <si>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</si>
  <si>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</si>
  <si>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</si>
  <si>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</si>
  <si>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</si>
  <si>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</si>
  <si>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</si>
  <si>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</si>
  <si>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</si>
  <si>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</si>
  <si>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</si>
  <si>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</si>
  <si>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</si>
  <si>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</si>
  <si>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</si>
  <si>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</si>
  <si>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</si>
  <si>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</si>
  <si>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</si>
  <si>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</si>
  <si>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</si>
  <si>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</si>
  <si>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</si>
  <si>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</si>
  <si>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</si>
  <si>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</si>
  <si>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</si>
  <si>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</si>
  <si>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</si>
  <si>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</si>
  <si>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</si>
  <si>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</si>
  <si>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</si>
  <si>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</si>
  <si>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</si>
  <si>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</si>
  <si>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</si>
  <si>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</si>
  <si>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</si>
  <si>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</si>
  <si>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</si>
  <si>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</si>
  <si>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</si>
  <si>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</si>
  <si>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</si>
  <si>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</si>
  <si>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</si>
  <si>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</si>
  <si>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</si>
  <si>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</si>
  <si>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</si>
  <si>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</si>
  <si>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</si>
  <si>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</si>
  <si>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</si>
  <si>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</si>
  <si>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</si>
  <si>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</si>
  <si>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</si>
  <si>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</si>
  <si>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</si>
  <si>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</si>
  <si>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</si>
  <si>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</si>
  <si>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</si>
  <si>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</si>
  <si>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</si>
  <si>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</si>
  <si>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</si>
  <si>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</si>
  <si>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</si>
  <si>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</si>
  <si>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</si>
  <si>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</si>
  <si>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</si>
  <si>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</si>
  <si>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</si>
  <si>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</si>
  <si>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</si>
  <si>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</si>
  <si>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</si>
  <si>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</si>
  <si>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</si>
  <si>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</si>
  <si>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</si>
  <si>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</si>
  <si>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</si>
  <si>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</si>
  <si>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</si>
  <si>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</si>
  <si>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</si>
  <si>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</si>
  <si>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</si>
  <si>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</si>
  <si>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</si>
  <si>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</si>
  <si>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</si>
  <si>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</si>
  <si>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</si>
  <si>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</si>
  <si>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</si>
  <si>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</si>
  <si>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</si>
  <si>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</si>
  <si>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</si>
  <si>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</si>
  <si>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</si>
  <si>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</si>
  <si>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</si>
  <si>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</si>
  <si>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</si>
  <si>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</si>
  <si>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</si>
  <si>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</si>
  <si>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</si>
  <si>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</si>
  <si>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</si>
  <si>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</si>
  <si>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</si>
  <si>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</si>
  <si>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</si>
  <si>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</si>
  <si>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</si>
  <si>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</si>
  <si>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</si>
  <si>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</si>
  <si>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</si>
  <si>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</si>
  <si>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</si>
  <si>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</si>
  <si>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</si>
  <si>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</si>
  <si>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</si>
  <si>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</si>
  <si>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</si>
  <si>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</si>
  <si>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</si>
  <si>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</si>
  <si>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</si>
  <si>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</si>
  <si>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</si>
  <si>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</si>
  <si>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</si>
  <si>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</si>
  <si>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</si>
  <si>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</si>
  <si>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</si>
  <si>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</si>
  <si>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</si>
  <si>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</si>
  <si>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</si>
  <si>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</si>
  <si>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</si>
  <si>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</si>
  <si>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</si>
  <si>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</si>
  <si>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</si>
  <si>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</si>
  <si>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</si>
  <si>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</si>
  <si>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</si>
  <si>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</si>
  <si>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</si>
  <si>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</si>
  <si>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</si>
  <si>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</si>
  <si>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</si>
  <si>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</si>
  <si>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</si>
  <si>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</si>
  <si>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</si>
  <si>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</si>
  <si>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</si>
  <si>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</si>
  <si>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</si>
  <si>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</si>
  <si>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</si>
  <si>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</si>
  <si>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</si>
  <si>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</si>
  <si>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</si>
  <si>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</si>
  <si>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</si>
  <si>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</si>
  <si>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</si>
  <si>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</si>
  <si>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</si>
  <si>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</si>
  <si>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</si>
  <si>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</si>
  <si>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</si>
  <si>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</si>
  <si>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</si>
  <si>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</si>
  <si>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</si>
  <si>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</si>
  <si>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</si>
  <si>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</si>
  <si>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</si>
  <si>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</si>
  <si>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</si>
  <si>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</si>
  <si>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</si>
  <si>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</si>
  <si>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</si>
  <si>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</si>
  <si>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</si>
  <si>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</si>
  <si>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</si>
  <si>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</si>
  <si>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</si>
  <si>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</si>
  <si>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</si>
  <si>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</si>
  <si>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</si>
  <si>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</si>
  <si>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</si>
  <si>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</si>
  <si>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</si>
  <si>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</si>
  <si>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</si>
  <si>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</si>
  <si>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</si>
  <si>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</si>
  <si>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</si>
  <si>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</si>
  <si>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</si>
  <si>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</si>
  <si>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</si>
  <si>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</si>
  <si>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</si>
  <si>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</si>
  <si>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</si>
  <si>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</si>
  <si>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</si>
  <si>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</si>
  <si>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</si>
  <si>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</si>
  <si>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</si>
  <si>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</si>
  <si>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</si>
  <si>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</si>
  <si>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</si>
  <si>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</si>
  <si>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</si>
  <si>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</si>
  <si>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</si>
  <si>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</si>
  <si>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</si>
  <si>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</si>
  <si>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</si>
  <si>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</si>
  <si>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</si>
  <si>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</si>
  <si>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</si>
  <si>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</si>
  <si>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</si>
  <si>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</si>
  <si>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</si>
  <si>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</si>
  <si>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</si>
  <si>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</si>
  <si>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</si>
  <si>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</si>
  <si>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</si>
  <si>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</si>
  <si>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</si>
  <si>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</si>
  <si>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</si>
  <si>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</si>
  <si>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</si>
  <si>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</si>
  <si>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</si>
  <si>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</si>
  <si>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</si>
  <si>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</si>
  <si>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</si>
  <si>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</si>
  <si>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</si>
  <si>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</si>
  <si>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</si>
  <si>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</si>
  <si>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</si>
  <si>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</si>
  <si>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</si>
  <si>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</si>
  <si>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</si>
  <si>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</si>
  <si>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</si>
  <si>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</si>
  <si>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</si>
  <si>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</si>
  <si>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</si>
  <si>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</si>
  <si>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</si>
  <si>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</si>
  <si>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</si>
  <si>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</si>
  <si>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</si>
  <si>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</si>
  <si>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</si>
  <si>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</si>
  <si>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</si>
  <si>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</si>
  <si>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</si>
  <si>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</si>
  <si>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</si>
  <si>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</si>
  <si>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</si>
  <si>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</si>
  <si>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</si>
  <si>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</si>
  <si>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</si>
  <si>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</si>
  <si>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</si>
  <si>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</si>
  <si>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</si>
  <si>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</si>
  <si>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</si>
  <si>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</si>
  <si>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</si>
  <si>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</si>
  <si>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</si>
  <si>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</si>
  <si>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</si>
  <si>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</si>
  <si>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</si>
  <si>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</si>
  <si>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</si>
  <si>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</si>
  <si>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</si>
  <si>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</si>
  <si>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</si>
  <si>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</si>
  <si>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</si>
  <si>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</si>
  <si>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</si>
  <si>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</si>
  <si>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</si>
  <si>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</si>
  <si>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</si>
  <si>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</si>
  <si>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</si>
  <si>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</si>
  <si>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</si>
  <si>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</si>
  <si>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</si>
  <si>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</si>
  <si>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</si>
  <si>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</si>
  <si>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</si>
  <si>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</si>
  <si>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</si>
  <si>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</si>
  <si>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</si>
  <si>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</si>
  <si>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</si>
  <si>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</si>
  <si>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</si>
  <si>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</si>
  <si>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</si>
  <si>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</si>
  <si>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</si>
  <si>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</si>
  <si>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</si>
  <si>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</si>
  <si>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</si>
  <si>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</si>
  <si>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</si>
  <si>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</si>
  <si>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</si>
  <si>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</si>
  <si>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</si>
  <si>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</si>
  <si>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</si>
  <si>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</si>
  <si>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</si>
  <si>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</si>
  <si>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</si>
  <si>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</si>
  <si>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</si>
  <si>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</si>
  <si>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</si>
  <si>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</si>
  <si>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</si>
  <si>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</si>
  <si>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</si>
  <si>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</si>
  <si>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</si>
  <si>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</si>
  <si>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</si>
  <si>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</si>
  <si>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</si>
  <si>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</si>
  <si>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</si>
  <si>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</si>
  <si>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</si>
  <si>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</si>
  <si>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</si>
  <si>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</si>
  <si>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</si>
  <si>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</si>
  <si>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</si>
  <si>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</si>
  <si>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</si>
  <si>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</si>
  <si>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</si>
  <si>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</si>
  <si>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</si>
  <si>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</si>
  <si>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</si>
  <si>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</si>
  <si>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</si>
  <si>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</si>
  <si>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</si>
  <si>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</si>
  <si>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</si>
  <si>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</si>
  <si>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</si>
  <si>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</si>
  <si>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</si>
  <si>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</si>
  <si>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</si>
  <si>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</si>
  <si>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</si>
  <si>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</si>
  <si>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</si>
  <si>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</si>
  <si>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</si>
  <si>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</si>
  <si>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</si>
  <si>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</si>
  <si>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</si>
  <si>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</si>
  <si>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</si>
  <si>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</si>
  <si>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</si>
  <si>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</si>
  <si>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</si>
  <si>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</si>
  <si>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</si>
  <si>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</si>
  <si>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</si>
  <si>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</si>
  <si>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</si>
  <si>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</si>
  <si>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</si>
  <si>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</si>
  <si>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</si>
  <si>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</si>
  <si>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</si>
  <si>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</si>
  <si>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</si>
  <si>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</si>
  <si>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</si>
  <si>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</si>
  <si>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</si>
  <si>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</si>
  <si>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</si>
  <si>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</si>
  <si>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</si>
  <si>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</si>
  <si>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</si>
  <si>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</si>
  <si>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</si>
  <si>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</si>
  <si>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</si>
  <si>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</si>
  <si>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</si>
  <si>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</si>
  <si>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</si>
  <si>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</si>
  <si>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</si>
  <si>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</si>
  <si>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</si>
  <si>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</si>
  <si>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</si>
  <si>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</si>
  <si>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</si>
  <si>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</si>
  <si>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</si>
  <si>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</si>
  <si>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</si>
  <si>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</si>
  <si>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</si>
  <si>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</si>
  <si>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</si>
  <si>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</si>
  <si>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</si>
  <si>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</si>
  <si>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</si>
  <si>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</si>
  <si>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</si>
  <si>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</si>
  <si>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</si>
  <si>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</si>
  <si>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</si>
  <si>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</si>
  <si>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</si>
  <si>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</si>
  <si>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</si>
  <si>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</si>
  <si>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</si>
  <si>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</si>
  <si>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</si>
  <si>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</si>
  <si>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</si>
  <si>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</si>
  <si>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</si>
  <si>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</si>
  <si>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</si>
  <si>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</si>
  <si>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</si>
  <si>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</si>
  <si>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</si>
  <si>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</si>
  <si>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</si>
  <si>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</si>
  <si>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</si>
  <si>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</si>
  <si>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</si>
  <si>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</si>
  <si>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</si>
  <si>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</si>
  <si>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</si>
  <si>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</si>
  <si>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</si>
  <si>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</si>
  <si>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</si>
  <si>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</si>
  <si>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</si>
  <si>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</si>
  <si>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</si>
  <si>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</si>
  <si>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</si>
  <si>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</si>
  <si>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</si>
  <si>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</si>
  <si>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</si>
  <si>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</si>
  <si>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</si>
  <si>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</si>
  <si>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</si>
  <si>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</si>
  <si>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</si>
  <si>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</si>
  <si>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</si>
  <si>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</si>
  <si>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</si>
  <si>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</si>
  <si>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</si>
  <si>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</si>
  <si>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</si>
  <si>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</si>
  <si>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</si>
  <si>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</si>
  <si>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</si>
  <si>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</si>
  <si>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</si>
  <si>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</si>
  <si>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</si>
  <si>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</si>
  <si>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</si>
  <si>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</si>
  <si>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</si>
  <si>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</si>
  <si>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</si>
  <si>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</si>
  <si>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</si>
  <si>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</si>
  <si>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</si>
  <si>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</si>
  <si>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</si>
  <si>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</si>
  <si>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</si>
  <si>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</si>
  <si>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</si>
  <si>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</si>
  <si>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</si>
  <si>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</si>
  <si>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</si>
  <si>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</si>
  <si>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</si>
  <si>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</si>
  <si>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</si>
  <si>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</si>
  <si>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</si>
  <si>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</si>
  <si>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</si>
  <si>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</si>
  <si>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</si>
  <si>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</si>
  <si>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</si>
  <si>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</si>
  <si>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</si>
  <si>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</si>
  <si>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</si>
  <si>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</si>
  <si>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</si>
  <si>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</si>
  <si>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</si>
  <si>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</si>
  <si>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</si>
  <si>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</si>
  <si>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</si>
  <si>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</si>
  <si>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</si>
  <si>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</si>
  <si>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</si>
  <si>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</si>
  <si>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</si>
  <si>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</si>
  <si>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</si>
  <si>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</si>
  <si>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</si>
  <si>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</si>
  <si>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</si>
  <si>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</si>
  <si>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</si>
  <si>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</si>
  <si>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</si>
  <si>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</si>
  <si>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</si>
  <si>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</si>
  <si>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</si>
  <si>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</si>
  <si>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</si>
  <si>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</si>
  <si>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</si>
  <si>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</si>
  <si>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</si>
  <si>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</si>
  <si>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</si>
  <si>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</si>
  <si>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</si>
  <si>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</si>
  <si>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</si>
  <si>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</si>
  <si>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</si>
  <si>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</si>
  <si>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</si>
  <si>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</si>
  <si>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</si>
  <si>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</si>
  <si>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</si>
  <si>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</si>
  <si>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</si>
  <si>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</si>
  <si>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</si>
  <si>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</si>
  <si>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</si>
  <si>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</si>
  <si>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</si>
  <si>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</si>
  <si>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</si>
  <si>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</si>
  <si>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</si>
  <si>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</si>
  <si>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</si>
  <si>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</si>
  <si>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</si>
  <si>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</si>
  <si>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</si>
  <si>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</si>
  <si>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</si>
  <si>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</si>
  <si>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</si>
  <si>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</si>
  <si>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</si>
  <si>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</si>
  <si>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</si>
  <si>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</si>
  <si>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</si>
  <si>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</si>
  <si>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</si>
  <si>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</si>
  <si>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</si>
  <si>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</si>
  <si>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</si>
  <si>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</si>
  <si>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</si>
  <si>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</si>
  <si>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</si>
  <si>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</si>
  <si>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</si>
  <si>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</si>
  <si>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</si>
  <si>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</si>
  <si>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</si>
  <si>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</si>
  <si>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</si>
  <si>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</si>
  <si>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</si>
  <si>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</si>
  <si>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</si>
  <si>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</si>
  <si>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</si>
  <si>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</si>
  <si>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</si>
  <si>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</si>
  <si>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</si>
  <si>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</si>
  <si>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</si>
  <si>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</si>
  <si>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</si>
  <si>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</si>
  <si>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</si>
  <si>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</si>
  <si>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</si>
  <si>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</si>
  <si>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</si>
  <si>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</si>
  <si>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</si>
  <si>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</si>
  <si>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</si>
  <si>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</si>
  <si>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</si>
  <si>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</si>
  <si>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</si>
  <si>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</si>
  <si>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</si>
  <si>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</si>
  <si>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</si>
  <si>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</si>
  <si>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</si>
  <si>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</si>
  <si>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</si>
  <si>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</si>
  <si>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</si>
  <si>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</si>
  <si>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</si>
  <si>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</si>
  <si>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</si>
  <si>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</si>
  <si>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</si>
  <si>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</si>
  <si>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</si>
  <si>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</si>
  <si>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</si>
  <si>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</si>
  <si>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</si>
  <si>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</si>
  <si>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</si>
  <si>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</si>
  <si>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</si>
  <si>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</si>
  <si>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</si>
  <si>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</si>
  <si>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</si>
  <si>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</si>
  <si>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</si>
  <si>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</si>
  <si>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</si>
  <si>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</si>
  <si>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</si>
  <si>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</si>
  <si>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</si>
  <si>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</si>
  <si>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</si>
  <si>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</si>
  <si>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</si>
  <si>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</si>
  <si>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</si>
  <si>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</si>
  <si>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</si>
  <si>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</si>
  <si>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</si>
  <si>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</si>
  <si>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</si>
  <si>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</si>
  <si>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</si>
  <si>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</si>
  <si>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</si>
  <si>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</si>
  <si>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</si>
  <si>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</si>
  <si>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</si>
  <si>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</si>
  <si>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</si>
  <si>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</si>
  <si>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</si>
  <si>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</si>
  <si>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</si>
  <si>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</si>
  <si>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</si>
  <si>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</si>
  <si>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</si>
  <si>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</si>
  <si>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</si>
  <si>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</si>
  <si>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</si>
  <si>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</si>
  <si>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</si>
  <si>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</si>
  <si>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</si>
  <si>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</si>
  <si>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</si>
  <si>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</si>
  <si>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</si>
  <si>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</si>
  <si>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</si>
  <si>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</si>
  <si>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</si>
  <si>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</si>
  <si>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</si>
  <si>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</si>
  <si>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</si>
  <si>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</si>
  <si>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</si>
  <si>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</si>
  <si>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</si>
  <si>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</si>
  <si>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</si>
  <si>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</si>
  <si>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</si>
  <si>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</si>
  <si>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</si>
  <si>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</si>
  <si>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</si>
  <si>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</si>
  <si>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</si>
  <si>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</si>
  <si>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</si>
  <si>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</si>
  <si>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</si>
  <si>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</si>
  <si>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</si>
  <si>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</si>
  <si>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</si>
  <si>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</si>
  <si>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</si>
  <si>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</si>
  <si>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</si>
  <si>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</si>
  <si>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</si>
  <si>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</si>
  <si>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</si>
  <si>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</si>
  <si>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</si>
  <si>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</si>
  <si>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</si>
  <si>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</si>
  <si>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</si>
  <si>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</si>
  <si>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</si>
  <si>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</si>
  <si>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</si>
  <si>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</si>
  <si>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</si>
  <si>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</si>
  <si>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</si>
  <si>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</si>
  <si>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</si>
  <si>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</si>
  <si>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</si>
  <si>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</si>
  <si>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</si>
  <si>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</si>
  <si>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</si>
  <si>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</si>
  <si>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</si>
  <si>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</si>
  <si>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</si>
  <si>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</si>
  <si>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</si>
  <si>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</si>
  <si>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</si>
  <si>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</si>
  <si>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</si>
  <si>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</si>
  <si>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</si>
  <si>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</si>
  <si>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</si>
  <si>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</si>
  <si>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</si>
  <si>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</si>
  <si>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</si>
  <si>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</si>
  <si>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</si>
  <si>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</si>
  <si>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</si>
  <si>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</si>
  <si>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</si>
  <si>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</si>
  <si>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</si>
  <si>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</si>
  <si>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</si>
  <si>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</si>
  <si>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</si>
  <si>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</si>
  <si>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</si>
  <si>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</si>
  <si>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</si>
  <si>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</si>
  <si>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</si>
  <si>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</si>
  <si>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</si>
  <si>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</si>
  <si>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</si>
  <si>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</si>
  <si>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</si>
  <si>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</si>
  <si>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</si>
  <si>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</si>
  <si>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</si>
  <si>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</si>
  <si>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</si>
  <si>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</si>
  <si>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</si>
  <si>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</si>
  <si>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</si>
  <si>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</si>
  <si>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</si>
  <si>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</si>
  <si>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</si>
  <si>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</si>
  <si>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</si>
  <si>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</si>
  <si>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</si>
  <si>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</si>
  <si>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</si>
  <si>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</si>
  <si>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</si>
  <si>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</si>
  <si>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</si>
  <si>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</si>
  <si>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</si>
  <si>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</si>
  <si>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</si>
  <si>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</si>
  <si>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</si>
  <si>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</si>
  <si>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</si>
  <si>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</si>
  <si>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</si>
  <si>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</si>
  <si>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</si>
  <si>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</si>
  <si>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</si>
  <si>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</si>
  <si>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</si>
  <si>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</si>
  <si>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</si>
  <si>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</si>
  <si>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</si>
  <si>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</si>
  <si>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</si>
  <si>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</si>
  <si>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</si>
  <si>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</si>
  <si>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</si>
  <si>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</si>
  <si>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</si>
  <si>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</si>
  <si>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</si>
  <si>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</si>
  <si>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</si>
  <si>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</si>
  <si>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</si>
  <si>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</si>
  <si>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</si>
  <si>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</si>
  <si>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</si>
  <si>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</si>
  <si>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</si>
  <si>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</si>
  <si>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</si>
  <si>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</si>
  <si>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</si>
  <si>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</si>
  <si>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</si>
  <si>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</si>
  <si>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</si>
  <si>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</si>
  <si>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</si>
  <si>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</si>
  <si>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</si>
  <si>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</si>
  <si>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</si>
  <si>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</si>
  <si>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</si>
  <si>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</si>
  <si>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</si>
  <si>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</si>
  <si>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</si>
  <si>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</si>
  <si>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</si>
  <si>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</si>
  <si>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</si>
  <si>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</si>
  <si>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</si>
  <si>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</si>
  <si>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</si>
  <si>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</si>
  <si>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</si>
  <si>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</si>
  <si>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</si>
  <si>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</si>
  <si>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</si>
  <si>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</si>
  <si>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</si>
  <si>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</si>
  <si>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</si>
  <si>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</si>
  <si>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</si>
  <si>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</si>
  <si>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</si>
  <si>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</si>
  <si>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</si>
  <si>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</si>
  <si>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</si>
  <si>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</si>
  <si>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</si>
  <si>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</si>
  <si>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</si>
  <si>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</si>
  <si>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</si>
  <si>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</si>
  <si>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</si>
  <si>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</si>
  <si>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</si>
  <si>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</si>
  <si>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</si>
  <si>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</si>
  <si>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</si>
  <si>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</si>
  <si>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</si>
  <si>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</si>
  <si>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</si>
  <si>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</si>
  <si>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</si>
  <si>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</si>
  <si>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</si>
  <si>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</si>
  <si>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</si>
  <si>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</si>
  <si>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</si>
  <si>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</si>
  <si>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</si>
  <si>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</si>
  <si>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</si>
  <si>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</si>
  <si>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</si>
  <si>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</si>
  <si>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</si>
  <si>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</si>
  <si>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</si>
  <si>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</si>
  <si>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</si>
  <si>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</si>
  <si>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</si>
  <si>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</si>
  <si>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</si>
  <si>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</si>
  <si>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</si>
  <si>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</si>
  <si>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</si>
  <si>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</si>
  <si>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</si>
  <si>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</si>
  <si>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</si>
  <si>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</si>
  <si>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</si>
  <si>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</si>
  <si>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</si>
  <si>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</si>
  <si>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</si>
  <si>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</si>
  <si>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</si>
  <si>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</si>
  <si>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</si>
  <si>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</si>
  <si>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</si>
  <si>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</si>
  <si>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</si>
  <si>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</si>
  <si>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</si>
  <si>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</si>
  <si>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</si>
  <si>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</si>
  <si>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</si>
  <si>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</si>
  <si>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</si>
  <si>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</si>
  <si>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</si>
  <si>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</si>
  <si>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</si>
  <si>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</si>
  <si>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</si>
  <si>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</si>
  <si>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</si>
  <si>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</si>
  <si>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</si>
  <si>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</si>
  <si>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</si>
  <si>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</si>
  <si>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</si>
  <si>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</si>
  <si>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</si>
  <si>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</si>
  <si>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</si>
  <si>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</si>
  <si>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</si>
  <si>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</si>
  <si>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</si>
  <si>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</si>
  <si>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</si>
  <si>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</si>
  <si>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</si>
  <si>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</si>
  <si>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</si>
  <si>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</si>
  <si>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</si>
  <si>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</si>
  <si>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</si>
  <si>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</si>
  <si>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</si>
  <si>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</si>
  <si>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</si>
  <si>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</si>
  <si>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</si>
  <si>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</si>
  <si>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</si>
  <si>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</si>
  <si>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</si>
  <si>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</si>
  <si>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</si>
  <si>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</si>
  <si>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</si>
  <si>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</si>
  <si>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</si>
  <si>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</si>
  <si>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</si>
  <si>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</si>
  <si>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</si>
  <si>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</si>
  <si>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</si>
  <si>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</si>
  <si>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</si>
  <si>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</si>
  <si>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</si>
  <si>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</si>
  <si>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</si>
  <si>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</si>
  <si>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</si>
  <si>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</si>
  <si>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</si>
  <si>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</si>
  <si>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</si>
  <si>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</si>
  <si>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</si>
  <si>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</si>
  <si>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</si>
  <si>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</si>
  <si>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</si>
  <si>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</si>
  <si>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</si>
  <si>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</si>
  <si>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</si>
  <si>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</si>
  <si>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</si>
  <si>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</si>
  <si>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</si>
  <si>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</si>
  <si>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</si>
  <si>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</si>
  <si>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</si>
  <si>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</si>
  <si>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</si>
  <si>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</si>
  <si>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</si>
  <si>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</si>
  <si>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</si>
  <si>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</si>
  <si>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</si>
  <si>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</si>
  <si>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</si>
  <si>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</si>
  <si>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</si>
  <si>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</si>
  <si>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</si>
  <si>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</si>
  <si>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</si>
  <si>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</si>
  <si>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</si>
  <si>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</si>
  <si>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</si>
  <si>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</si>
  <si>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</si>
  <si>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</si>
  <si>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</si>
  <si>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</si>
  <si>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</si>
  <si>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</si>
  <si>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</si>
  <si>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</si>
  <si>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</si>
  <si>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</si>
  <si>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</si>
  <si>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</si>
  <si>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</si>
  <si>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</si>
  <si>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</si>
  <si>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</si>
  <si>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</si>
  <si>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</si>
  <si>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</si>
  <si>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</si>
  <si>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</si>
  <si>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</si>
  <si>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</si>
  <si>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</si>
  <si>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</si>
  <si>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</si>
  <si>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</si>
  <si>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</si>
  <si>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</si>
  <si>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</si>
  <si>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</si>
  <si>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</si>
  <si>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</si>
  <si>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</si>
  <si>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</si>
  <si>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</si>
  <si>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</si>
  <si>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</si>
  <si>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</si>
  <si>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</si>
  <si>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</si>
  <si>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</si>
  <si>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</si>
  <si>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</si>
  <si>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</si>
  <si>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</si>
  <si>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</si>
  <si>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</si>
  <si>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</si>
  <si>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</si>
  <si>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</si>
  <si>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</si>
  <si>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</si>
  <si>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</si>
  <si>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</si>
  <si>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</si>
  <si>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</si>
  <si>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</si>
  <si>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</si>
  <si>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</si>
  <si>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</si>
  <si>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</si>
  <si>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</si>
  <si>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</si>
  <si>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</si>
  <si>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</si>
  <si>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</si>
  <si>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</si>
  <si>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</si>
  <si>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</si>
  <si>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</si>
  <si>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</si>
  <si>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</si>
  <si>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</si>
  <si>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</si>
  <si>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</si>
  <si>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</si>
  <si>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</si>
  <si>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</si>
  <si>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</si>
  <si>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</si>
  <si>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</si>
  <si>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</si>
  <si>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</si>
  <si>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</si>
  <si>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</si>
  <si>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</si>
  <si>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</si>
  <si>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</si>
  <si>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</si>
  <si>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</si>
  <si>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</si>
  <si>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</si>
  <si>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</si>
  <si>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</si>
  <si>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</si>
  <si>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</si>
  <si>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</si>
  <si>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</si>
  <si>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</si>
  <si>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</si>
  <si>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</si>
  <si>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</si>
  <si>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</si>
  <si>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</si>
  <si>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</si>
  <si>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</si>
  <si>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</si>
  <si>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</si>
  <si>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</si>
  <si>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</si>
  <si>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</si>
  <si>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</si>
  <si>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</si>
  <si>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</si>
  <si>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</si>
  <si>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</si>
  <si>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</si>
  <si>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</si>
  <si>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</si>
  <si>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</si>
  <si>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</si>
  <si>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</si>
  <si>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</si>
  <si>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</si>
  <si>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</si>
  <si>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</si>
  <si>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</si>
  <si>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</si>
  <si>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</si>
  <si>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</si>
  <si>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</si>
  <si>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</si>
  <si>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</si>
  <si>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</si>
  <si>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</si>
  <si>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</si>
  <si>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</si>
  <si>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</si>
  <si>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</si>
  <si>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</si>
  <si>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</si>
  <si>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</si>
  <si>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</si>
  <si>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</si>
  <si>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</si>
  <si>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</si>
  <si>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</si>
  <si>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</si>
  <si>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</si>
  <si>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</si>
  <si>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</si>
  <si>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</si>
  <si>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</si>
  <si>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</si>
  <si>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</si>
  <si>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</si>
  <si>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</si>
  <si>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</si>
  <si>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</si>
  <si>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</si>
  <si>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</si>
  <si>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</si>
  <si>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</si>
  <si>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</si>
  <si>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</si>
  <si>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</si>
  <si>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</si>
  <si>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</si>
  <si>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</si>
  <si>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</si>
  <si>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</si>
  <si>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</si>
  <si>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</si>
  <si>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</si>
  <si>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</si>
  <si>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</si>
  <si>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</si>
  <si>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</si>
  <si>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</si>
  <si>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</si>
  <si>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</si>
  <si>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</si>
  <si>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</si>
  <si>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</si>
  <si>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</si>
  <si>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</si>
  <si>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</si>
  <si>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</si>
  <si>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</si>
  <si>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</si>
  <si>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</si>
  <si>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</si>
  <si>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</si>
  <si>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</si>
  <si>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</si>
  <si>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</si>
  <si>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</si>
  <si>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</si>
  <si>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</si>
  <si>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</si>
  <si>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</si>
  <si>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</si>
  <si>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</si>
  <si>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</si>
  <si>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</si>
  <si>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</si>
  <si>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</si>
  <si>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</si>
  <si>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</si>
  <si>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</si>
  <si>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</si>
  <si>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</si>
  <si>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</si>
  <si>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</si>
  <si>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</si>
  <si>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</si>
  <si>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</si>
  <si>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</si>
  <si>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</si>
  <si>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</si>
  <si>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</si>
  <si>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</si>
  <si>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</si>
  <si>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</si>
  <si>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</si>
  <si>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</si>
  <si>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</si>
  <si>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</si>
  <si>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</si>
  <si>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</si>
  <si>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</si>
  <si>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</si>
  <si>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</si>
  <si>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</si>
  <si>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</si>
  <si>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</si>
  <si>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</si>
  <si>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</si>
  <si>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</si>
  <si>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</si>
  <si>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</si>
  <si>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</si>
  <si>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</si>
  <si>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</si>
  <si>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</si>
  <si>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</si>
  <si>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</si>
  <si>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</si>
  <si>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</si>
  <si>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</si>
  <si>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</si>
  <si>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</si>
  <si>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</si>
  <si>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</si>
  <si>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</si>
  <si>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</si>
  <si>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</si>
  <si>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</si>
  <si>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</si>
  <si>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</si>
  <si>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</si>
  <si>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</si>
  <si>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</si>
  <si>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</si>
  <si>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</si>
  <si>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</si>
  <si>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</si>
  <si>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</si>
  <si>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</si>
  <si>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</si>
  <si>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</si>
  <si>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</si>
  <si>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</si>
  <si>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</si>
  <si>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</si>
  <si>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</si>
  <si>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</si>
  <si>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</si>
  <si>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</si>
  <si>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</si>
  <si>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</si>
  <si>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</si>
  <si>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</si>
  <si>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</si>
  <si>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</si>
  <si>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</si>
  <si>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</si>
  <si>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</si>
  <si>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</si>
  <si>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</si>
  <si>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</si>
  <si>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</si>
  <si>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</si>
  <si>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</si>
  <si>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</si>
  <si>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</si>
  <si>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</si>
  <si>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</si>
  <si>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</si>
  <si>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</si>
  <si>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</si>
  <si>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</si>
  <si>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</si>
  <si>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</si>
  <si>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</si>
  <si>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</si>
  <si>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</si>
  <si>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</si>
  <si>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</si>
  <si>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</si>
  <si>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</si>
  <si>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</si>
  <si>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</si>
  <si>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</si>
  <si>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</si>
  <si>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</si>
  <si>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</si>
  <si>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</si>
  <si>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</si>
  <si>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</si>
  <si>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</si>
  <si>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</si>
  <si>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</si>
  <si>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</si>
  <si>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</si>
  <si>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</si>
  <si>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</si>
  <si>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</si>
  <si>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</si>
  <si>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</si>
  <si>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</si>
  <si>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</si>
  <si>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</si>
  <si>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</si>
  <si>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</si>
  <si>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</si>
  <si>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</si>
  <si>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</si>
  <si>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</si>
  <si>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</si>
  <si>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</si>
  <si>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</si>
  <si>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</si>
  <si>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</si>
  <si>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</si>
  <si>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</si>
  <si>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</si>
  <si>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</si>
  <si>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</si>
  <si>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</si>
  <si>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</si>
  <si>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</si>
  <si>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</si>
  <si>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</si>
  <si>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</si>
  <si>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</si>
  <si>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</si>
  <si>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</si>
  <si>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</si>
  <si>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</si>
  <si>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</si>
  <si>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</si>
  <si>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</si>
  <si>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</si>
  <si>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</si>
  <si>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</si>
  <si>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</si>
  <si>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</si>
  <si>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</si>
  <si>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</si>
  <si>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</si>
  <si>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</si>
  <si>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</si>
  <si>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</si>
  <si>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</si>
  <si>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</si>
  <si>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</si>
  <si>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</si>
  <si>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</si>
  <si>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</si>
  <si>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</si>
  <si>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</si>
  <si>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</si>
  <si>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</si>
  <si>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</si>
  <si>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</si>
  <si>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</si>
  <si>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</si>
  <si>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</si>
  <si>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</si>
  <si>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</si>
  <si>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</si>
  <si>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</si>
  <si>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</si>
  <si>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</si>
  <si>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</si>
  <si>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</si>
  <si>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</si>
  <si>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</si>
  <si>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</si>
  <si>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</si>
  <si>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</si>
  <si>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</si>
  <si>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</si>
  <si>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</si>
  <si>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</si>
  <si>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</si>
  <si>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</si>
  <si>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</si>
  <si>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</si>
  <si>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</si>
  <si>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</si>
  <si>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</si>
  <si>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</si>
  <si>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</si>
  <si>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</si>
  <si>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</si>
  <si>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</si>
  <si>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</si>
  <si>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</si>
  <si>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</si>
  <si>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</si>
  <si>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</si>
  <si>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</si>
  <si>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</si>
  <si>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</si>
  <si>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</si>
  <si>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</si>
  <si>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</si>
  <si>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</si>
  <si>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</si>
  <si>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</si>
  <si>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</si>
  <si>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</si>
  <si>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</si>
  <si>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</si>
  <si>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</si>
  <si>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</si>
  <si>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</si>
  <si>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</si>
  <si>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</si>
  <si>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</si>
  <si>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</si>
  <si>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</si>
  <si>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</si>
  <si>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</si>
  <si>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</si>
  <si>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</si>
  <si>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</si>
  <si>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</si>
  <si>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</si>
  <si>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</si>
  <si>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</si>
  <si>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</si>
  <si>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</si>
  <si>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</si>
  <si>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</si>
  <si>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</si>
  <si>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</si>
  <si>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</si>
  <si>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</si>
  <si>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</si>
  <si>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</si>
  <si>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</si>
  <si>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</si>
  <si>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</si>
  <si>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</si>
  <si>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</si>
  <si>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</si>
  <si>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</si>
  <si>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</si>
  <si>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</si>
  <si>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</si>
  <si>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</si>
  <si>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</si>
  <si>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</si>
  <si>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</si>
  <si>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</si>
  <si>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</si>
  <si>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</si>
  <si>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</si>
  <si>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</si>
  <si>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</si>
  <si>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</si>
  <si>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</si>
  <si>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</si>
  <si>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</si>
  <si>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</si>
  <si>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</si>
  <si>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</si>
  <si>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</si>
  <si>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</si>
  <si>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</si>
  <si>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</si>
  <si>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</si>
  <si>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</si>
  <si>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</si>
  <si>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</si>
  <si>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</si>
  <si>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</si>
  <si>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</si>
  <si>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</si>
  <si>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</si>
  <si>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</si>
  <si>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</si>
  <si>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</si>
  <si>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</si>
  <si>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</si>
  <si>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</si>
  <si>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</si>
  <si>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</si>
  <si>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</si>
  <si>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</si>
  <si>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</si>
  <si>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</si>
  <si>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</si>
  <si>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</si>
  <si>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</si>
  <si>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</si>
  <si>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</si>
  <si>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</si>
  <si>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</si>
  <si>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</si>
  <si>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</si>
  <si>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</si>
  <si>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</si>
  <si>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</si>
  <si>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</si>
  <si>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</si>
  <si>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</si>
  <si>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</si>
  <si>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</si>
  <si>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</si>
  <si>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</si>
  <si>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</si>
  <si>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</si>
  <si>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</si>
  <si>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</si>
  <si>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</si>
  <si>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</si>
  <si>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</si>
  <si>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</si>
  <si>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</si>
  <si>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</si>
  <si>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</si>
  <si>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</si>
  <si>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</si>
  <si>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</si>
  <si>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</si>
  <si>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</si>
  <si>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</si>
  <si>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</si>
  <si>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</si>
  <si>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</si>
  <si>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</si>
  <si>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</si>
  <si>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</si>
  <si>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</si>
  <si>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</si>
  <si>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</si>
  <si>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</si>
  <si>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</si>
  <si>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</si>
  <si>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</si>
  <si>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</si>
  <si>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</si>
  <si>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</si>
  <si>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</si>
  <si>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</si>
  <si>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</si>
  <si>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</si>
  <si>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</si>
  <si>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</si>
  <si>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</si>
  <si>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</si>
  <si>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</si>
  <si>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</si>
  <si>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</si>
  <si>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</si>
  <si>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</si>
  <si>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</si>
  <si>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</si>
  <si>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</si>
  <si>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</si>
  <si>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</si>
  <si>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</si>
  <si>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</si>
  <si>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</si>
  <si>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</si>
  <si>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</si>
  <si>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</si>
  <si>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</si>
  <si>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</si>
  <si>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</si>
  <si>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</si>
  <si>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</si>
  <si>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</si>
  <si>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</si>
  <si>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</si>
  <si>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</si>
  <si>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</si>
  <si>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</si>
  <si>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</si>
  <si>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</si>
  <si>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</si>
  <si>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</si>
  <si>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</si>
  <si>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</si>
  <si>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</si>
  <si>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</si>
  <si>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</si>
  <si>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</si>
  <si>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</si>
  <si>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</si>
  <si>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</si>
  <si>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</si>
  <si>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</si>
  <si>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</si>
  <si>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</si>
  <si>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</si>
  <si>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</si>
  <si>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</si>
  <si>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</si>
  <si>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</si>
  <si>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</si>
  <si>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</si>
  <si>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</si>
  <si>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</si>
  <si>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</si>
  <si>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</si>
  <si>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</si>
  <si>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</si>
  <si>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</si>
  <si>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</si>
  <si>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</si>
  <si>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</si>
  <si>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</si>
  <si>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</si>
  <si>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</si>
  <si>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</si>
  <si>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</si>
  <si>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</si>
  <si>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</si>
  <si>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</si>
  <si>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</si>
  <si>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</si>
  <si>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</si>
  <si>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</si>
  <si>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</si>
  <si>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</si>
  <si>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</si>
  <si>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</si>
  <si>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</si>
  <si>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</si>
  <si>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</si>
  <si>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</si>
  <si>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</si>
  <si>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</si>
  <si>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</si>
  <si>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</si>
  <si>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</si>
  <si>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</si>
  <si>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</si>
  <si>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</si>
  <si>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</si>
  <si>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</si>
  <si>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</si>
  <si>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</si>
  <si>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</si>
  <si>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</si>
  <si>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</si>
  <si>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</si>
  <si>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</si>
  <si>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</si>
  <si>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</si>
  <si>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</si>
  <si>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</si>
  <si>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</si>
  <si>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</si>
  <si>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</si>
  <si>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</si>
  <si>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</si>
  <si>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</si>
  <si>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</si>
  <si>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</si>
  <si>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</si>
  <si>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</si>
  <si>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</si>
  <si>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</si>
  <si>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</si>
  <si>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</si>
  <si>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</si>
  <si>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</si>
  <si>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</si>
  <si>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</si>
  <si>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</si>
  <si>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</si>
  <si>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</si>
  <si>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</si>
  <si>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</si>
  <si>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</si>
  <si>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</si>
  <si>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</si>
  <si>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</si>
  <si>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</si>
  <si>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</si>
  <si>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</si>
  <si>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</si>
  <si>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</si>
  <si>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</si>
  <si>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</si>
  <si>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</si>
  <si>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</si>
  <si>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</si>
  <si>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</si>
  <si>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</si>
  <si>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</si>
  <si>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</si>
  <si>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</si>
  <si>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</si>
  <si>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</si>
  <si>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</si>
  <si>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</si>
  <si>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</si>
  <si>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</si>
  <si>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</si>
  <si>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</si>
  <si>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</si>
  <si>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</si>
  <si>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</si>
  <si>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</si>
  <si>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</si>
  <si>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</si>
  <si>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</si>
  <si>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</si>
  <si>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</si>
  <si>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</si>
  <si>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</si>
  <si>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</si>
  <si>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</si>
  <si>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</si>
  <si>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</si>
  <si>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</si>
  <si>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</si>
  <si>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</si>
  <si>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</si>
  <si>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</si>
  <si>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</si>
  <si>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</si>
  <si>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</si>
  <si>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</si>
  <si>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</si>
  <si>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</si>
  <si>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</si>
  <si>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</si>
  <si>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</si>
  <si>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</si>
  <si>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</si>
  <si>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</si>
  <si>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</si>
  <si>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</si>
  <si>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</si>
  <si>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</si>
  <si>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</si>
  <si>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</si>
  <si>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</si>
  <si>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</si>
  <si>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</si>
  <si>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</si>
  <si>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</si>
  <si>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</si>
  <si>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</si>
  <si>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</si>
  <si>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</si>
  <si>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</si>
  <si>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</si>
  <si>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</si>
  <si>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</si>
  <si>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</si>
  <si>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</si>
  <si>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</si>
  <si>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</si>
  <si>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</si>
  <si>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</si>
  <si>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</si>
  <si>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</si>
  <si>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</si>
  <si>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</si>
  <si>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</si>
  <si>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</si>
  <si>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</si>
  <si>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</si>
  <si>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</si>
  <si>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</si>
  <si>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</si>
  <si>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</si>
  <si>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</si>
  <si>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</si>
  <si>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</si>
  <si>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</si>
  <si>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</si>
  <si>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</si>
  <si>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</si>
  <si>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</si>
  <si>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</si>
  <si>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</si>
  <si>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</si>
  <si>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</si>
  <si>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</si>
  <si>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</si>
  <si>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</si>
  <si>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</si>
  <si>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</si>
  <si>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</si>
  <si>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</si>
  <si>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</si>
  <si>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</si>
  <si>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</si>
  <si>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</si>
  <si>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</si>
  <si>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</si>
  <si>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</si>
  <si>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</si>
  <si>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</si>
  <si>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</si>
  <si>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</si>
  <si>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</si>
  <si>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</si>
  <si>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</si>
  <si>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</si>
  <si>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</si>
  <si>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</si>
  <si>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</si>
  <si>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</si>
  <si>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</si>
  <si>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</si>
  <si>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</si>
  <si>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</si>
  <si>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</si>
  <si>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</si>
  <si>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</si>
  <si>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</si>
  <si>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</si>
  <si>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</si>
  <si>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</si>
  <si>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</si>
  <si>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</si>
  <si>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</si>
  <si>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</si>
  <si>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</si>
  <si>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</si>
  <si>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</si>
  <si>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</si>
  <si>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</si>
  <si>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</si>
  <si>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</si>
  <si>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</si>
  <si>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</si>
  <si>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</si>
  <si>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</si>
  <si>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</si>
  <si>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</si>
  <si>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</si>
  <si>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</si>
  <si>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</si>
  <si>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</si>
  <si>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</si>
  <si>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</si>
  <si>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</si>
  <si>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</si>
  <si>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</si>
  <si>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</si>
  <si>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</si>
  <si>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</si>
  <si>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</si>
  <si>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</si>
  <si>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</si>
  <si>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</si>
  <si>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</si>
  <si>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</si>
  <si>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</si>
  <si>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</si>
  <si>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</si>
  <si>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</si>
  <si>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</si>
  <si>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</si>
  <si>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</si>
  <si>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</si>
  <si>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</si>
  <si>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</si>
  <si>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</si>
  <si>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</si>
  <si>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</si>
  <si>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</si>
  <si>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</si>
  <si>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</si>
  <si>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</si>
  <si>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</si>
  <si>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</si>
  <si>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</si>
  <si>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</si>
  <si>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</si>
  <si>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</si>
  <si>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</si>
  <si>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</si>
  <si>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</si>
  <si>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</si>
  <si>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</si>
  <si>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</si>
  <si>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</si>
  <si>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</si>
  <si>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</si>
  <si>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</si>
  <si>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</si>
  <si>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</si>
  <si>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</si>
  <si>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</si>
  <si>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</si>
  <si>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</si>
  <si>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</si>
  <si>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</si>
  <si>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</si>
  <si>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</si>
  <si>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</si>
  <si>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</si>
  <si>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</si>
  <si>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</si>
  <si>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</si>
  <si>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</si>
  <si>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</si>
  <si>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</si>
  <si>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</si>
  <si>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</si>
  <si>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</si>
  <si>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</si>
  <si>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</si>
  <si>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</si>
  <si>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</si>
  <si>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</si>
  <si>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</si>
  <si>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</si>
  <si>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</si>
  <si>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</si>
  <si>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</si>
  <si>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</si>
  <si>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</si>
  <si>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</si>
  <si>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</si>
  <si>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</si>
  <si>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</si>
  <si>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</si>
  <si>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</si>
  <si>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</si>
  <si>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</si>
  <si>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</si>
  <si>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</si>
  <si>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</si>
  <si>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</si>
  <si>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</si>
  <si>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</si>
  <si>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</si>
  <si>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</si>
  <si>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</si>
  <si>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</si>
  <si>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</si>
  <si>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</si>
  <si>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</si>
  <si>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</si>
  <si>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</si>
  <si>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</si>
  <si>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</si>
  <si>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</si>
  <si>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</si>
  <si>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</si>
  <si>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</si>
  <si>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</si>
  <si>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</si>
  <si>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</si>
  <si>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</si>
  <si>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</si>
  <si>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</si>
  <si>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</si>
  <si>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</si>
  <si>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</si>
  <si>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</si>
  <si>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</si>
  <si>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</si>
  <si>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</si>
  <si>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</si>
  <si>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</si>
  <si>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</si>
  <si>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</si>
  <si>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</si>
  <si>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</si>
  <si>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</si>
  <si>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</si>
  <si>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</si>
  <si>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</si>
  <si>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</si>
  <si>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</si>
  <si>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</si>
  <si>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</si>
  <si>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</si>
  <si>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</si>
  <si>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</si>
  <si>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</si>
  <si>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</si>
  <si>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</si>
  <si>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</si>
  <si>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</si>
  <si>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</si>
  <si>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</si>
  <si>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</si>
  <si>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</si>
  <si>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</si>
  <si>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</si>
  <si>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</si>
  <si>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</si>
  <si>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</si>
  <si>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</si>
  <si>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</si>
  <si>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</si>
  <si>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</si>
  <si>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</si>
  <si>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</si>
  <si>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</si>
  <si>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</si>
  <si>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</si>
  <si>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</si>
  <si>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</si>
  <si>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</si>
  <si>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</si>
  <si>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</si>
  <si>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</si>
  <si>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</si>
  <si>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</si>
  <si>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</si>
  <si>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</si>
  <si>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</si>
  <si>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</si>
  <si>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</si>
  <si>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</si>
  <si>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</si>
  <si>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</si>
  <si>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</si>
  <si>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</si>
  <si>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</si>
  <si>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</si>
  <si>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</si>
  <si>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</si>
  <si>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</si>
  <si>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</si>
  <si>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</si>
  <si>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</si>
  <si>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</si>
  <si>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</si>
  <si>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</si>
  <si>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</si>
  <si>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</si>
  <si>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</si>
  <si>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</si>
  <si>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</si>
  <si>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</si>
  <si>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</si>
  <si>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</si>
  <si>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</si>
  <si>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</si>
  <si>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</si>
  <si>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</si>
  <si>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</si>
  <si>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</si>
  <si>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</si>
  <si>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</si>
  <si>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</si>
  <si>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</si>
  <si>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</si>
  <si>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</si>
  <si>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</si>
  <si>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</si>
  <si>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</si>
  <si>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</si>
  <si>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</si>
  <si>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</si>
  <si>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</si>
  <si>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</si>
  <si>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</si>
  <si>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</si>
  <si>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</si>
  <si>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</si>
  <si>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</si>
  <si>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</si>
  <si>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</si>
  <si>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</si>
  <si>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</si>
  <si>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</si>
  <si>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</si>
  <si>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</si>
  <si>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</si>
  <si>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</si>
  <si>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</si>
  <si>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</si>
  <si>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</si>
  <si>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</si>
  <si>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</si>
  <si>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</si>
  <si>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</si>
  <si>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</si>
  <si>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</si>
  <si>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</si>
  <si>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</si>
  <si>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</si>
  <si>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</si>
  <si>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</si>
  <si>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</si>
  <si>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</si>
  <si>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</si>
  <si>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</si>
  <si>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</si>
  <si>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</si>
  <si>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</si>
  <si>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</si>
  <si>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</si>
  <si>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</si>
  <si>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</si>
  <si>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</si>
  <si>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</si>
  <si>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</si>
  <si>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</si>
  <si>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</si>
  <si>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</si>
  <si>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</si>
  <si>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</si>
  <si>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</si>
  <si>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</si>
  <si>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</si>
  <si>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</si>
  <si>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</si>
  <si>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</si>
  <si>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</si>
  <si>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</si>
  <si>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</si>
  <si>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</si>
  <si>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</si>
  <si>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</si>
  <si>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</si>
  <si>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</si>
  <si>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</si>
  <si>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</si>
  <si>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</si>
  <si>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</si>
  <si>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</si>
  <si>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</si>
  <si>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</si>
  <si>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</si>
  <si>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</si>
  <si>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</si>
  <si>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</si>
  <si>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</si>
  <si>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</si>
  <si>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</si>
  <si>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</si>
  <si>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</si>
  <si>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</si>
  <si>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</si>
  <si>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</si>
  <si>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</si>
  <si>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</si>
  <si>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</si>
  <si>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</si>
  <si>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</si>
  <si>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</si>
  <si>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</si>
  <si>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</si>
  <si>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</si>
  <si>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</si>
  <si>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</si>
  <si>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</si>
  <si>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</si>
  <si>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</si>
  <si>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</si>
  <si>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</si>
  <si>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</si>
  <si>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</si>
  <si>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</si>
  <si>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</si>
  <si>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</si>
  <si>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</si>
  <si>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</si>
  <si>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</si>
  <si>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</si>
  <si>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</si>
  <si>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</si>
  <si>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</si>
  <si>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</si>
  <si>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</si>
  <si>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</si>
  <si>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</si>
  <si>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</si>
  <si>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</si>
  <si>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</si>
  <si>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</si>
  <si>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</si>
  <si>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</si>
  <si>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</si>
  <si>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</si>
  <si>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</si>
  <si>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</si>
  <si>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</si>
  <si>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</si>
  <si>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</si>
  <si>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</si>
  <si>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</si>
  <si>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</si>
  <si>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</si>
  <si>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</si>
  <si>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</si>
  <si>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</si>
  <si>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</si>
  <si>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</si>
  <si>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</si>
  <si>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</si>
  <si>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</si>
  <si>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</si>
  <si>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</si>
  <si>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</si>
  <si>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</si>
  <si>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</si>
  <si>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</si>
  <si>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</si>
  <si>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</si>
  <si>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</si>
  <si>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</si>
  <si>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</si>
  <si>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</si>
  <si>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</si>
  <si>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</si>
  <si>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</si>
  <si>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</si>
  <si>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</si>
  <si>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</si>
  <si>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</si>
  <si>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</si>
  <si>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</si>
  <si>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</si>
  <si>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</si>
  <si>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</si>
  <si>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</si>
  <si>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</si>
  <si>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</si>
  <si>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</si>
  <si>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</si>
  <si>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</si>
  <si>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</si>
  <si>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</si>
  <si>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</si>
  <si>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</si>
  <si>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</si>
  <si>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</si>
  <si>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</si>
  <si>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</si>
  <si>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</si>
  <si>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</si>
  <si>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</si>
  <si>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</si>
  <si>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</si>
  <si>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</si>
  <si>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</si>
  <si>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</si>
  <si>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</si>
  <si>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</si>
  <si>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</si>
  <si>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</si>
  <si>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</si>
  <si>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</si>
  <si>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</si>
  <si>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</si>
  <si>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</si>
  <si>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</si>
  <si>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</si>
  <si>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</si>
  <si>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</si>
  <si>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</si>
  <si>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</si>
  <si>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</si>
  <si>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</si>
  <si>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</si>
  <si>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</si>
  <si>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</si>
  <si>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</si>
  <si>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</si>
  <si>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</si>
  <si>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</si>
  <si>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</si>
  <si>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</si>
  <si>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</si>
  <si>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</si>
  <si>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</si>
  <si>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</si>
  <si>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</si>
  <si>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</si>
  <si>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</si>
  <si>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</si>
  <si>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</si>
  <si>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</si>
  <si>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</si>
  <si>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</si>
  <si>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</si>
  <si>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</si>
  <si>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</si>
  <si>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</si>
  <si>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</si>
  <si>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</si>
  <si>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</si>
  <si>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</si>
  <si>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</si>
  <si>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</si>
  <si>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</si>
  <si>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</si>
  <si>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</si>
  <si>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</si>
  <si>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</si>
  <si>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</si>
  <si>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</si>
  <si>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</si>
  <si>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</si>
  <si>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</si>
  <si>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</si>
  <si>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</si>
  <si>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</si>
  <si>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</si>
  <si>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</si>
  <si>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</si>
  <si>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</si>
  <si>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</si>
  <si>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</si>
  <si>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</si>
  <si>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</si>
  <si>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</si>
  <si>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</si>
  <si>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</si>
  <si>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</si>
  <si>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</si>
  <si>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</si>
  <si>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</si>
  <si>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</si>
  <si>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</si>
  <si>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</si>
  <si>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</si>
  <si>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</si>
  <si>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</si>
  <si>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</si>
  <si>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</si>
  <si>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</si>
  <si>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</si>
  <si>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</si>
  <si>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</si>
  <si>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</si>
  <si>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</si>
  <si>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</si>
  <si>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</si>
  <si>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</si>
  <si>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</si>
  <si>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</si>
  <si>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</si>
  <si>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</si>
  <si>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</si>
  <si>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</si>
  <si>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</si>
  <si>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</si>
  <si>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</si>
  <si>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</si>
  <si>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</si>
  <si>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</si>
  <si>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</si>
  <si>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</si>
  <si>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</si>
  <si>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</si>
  <si>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</si>
  <si>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</si>
  <si>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</si>
  <si>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</si>
  <si>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</si>
  <si>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</si>
  <si>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</si>
  <si>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</si>
  <si>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</si>
  <si>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</si>
  <si>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</si>
  <si>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</si>
  <si>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</si>
  <si>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</si>
  <si>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</si>
  <si>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</si>
  <si>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</si>
  <si>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</si>
  <si>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</si>
  <si>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</si>
  <si>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</si>
  <si>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</si>
  <si>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</si>
  <si>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</si>
  <si>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</si>
  <si>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</si>
  <si>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</si>
  <si>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</si>
  <si>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</si>
  <si>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</si>
  <si>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</si>
  <si>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</si>
  <si>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</si>
  <si>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</si>
  <si>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</si>
  <si>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</si>
  <si>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</si>
  <si>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</si>
  <si>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</si>
  <si>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</si>
  <si>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</si>
  <si>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</si>
  <si>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</si>
  <si>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</si>
  <si>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</si>
  <si>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</si>
  <si>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</si>
  <si>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</si>
  <si>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</si>
  <si>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</si>
  <si>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</si>
  <si>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</si>
  <si>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</si>
  <si>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</si>
  <si>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</si>
  <si>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</si>
  <si>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</si>
  <si>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</si>
  <si>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</si>
  <si>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</si>
  <si>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</si>
  <si>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</si>
  <si>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</si>
  <si>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</si>
  <si>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</si>
  <si>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</si>
  <si>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</si>
  <si>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</si>
  <si>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</si>
  <si>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</si>
  <si>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</si>
  <si>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</si>
  <si>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</si>
  <si>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</si>
  <si>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</si>
  <si>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</si>
  <si>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</si>
  <si>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</si>
  <si>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</si>
  <si>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</si>
  <si>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</si>
  <si>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</si>
  <si>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</si>
  <si>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</si>
  <si>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</si>
  <si>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</si>
  <si>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</si>
  <si>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</si>
  <si>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</si>
  <si>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</si>
  <si>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</si>
  <si>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</si>
  <si>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</si>
  <si>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</si>
  <si>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</si>
  <si>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</si>
  <si>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</si>
  <si>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</si>
  <si>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</si>
  <si>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</si>
  <si>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</si>
  <si>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</si>
  <si>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</si>
  <si>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</si>
  <si>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</si>
  <si>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</si>
  <si>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</si>
  <si>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</si>
  <si>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</si>
  <si>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</si>
  <si>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</si>
  <si>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</si>
  <si>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</si>
  <si>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</si>
  <si>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</si>
  <si>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</si>
  <si>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</si>
  <si>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</si>
  <si>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</si>
  <si>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</si>
  <si>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</si>
  <si>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</si>
  <si>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</si>
  <si>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</si>
  <si>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</si>
  <si>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</si>
  <si>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</si>
  <si>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</si>
  <si>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</si>
  <si>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</si>
  <si>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</si>
  <si>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</si>
  <si>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</si>
  <si>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</si>
  <si>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</si>
  <si>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</si>
  <si>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</si>
  <si>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</si>
  <si>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</si>
  <si>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</si>
  <si>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</si>
  <si>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</si>
  <si>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</si>
  <si>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</si>
  <si>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</si>
  <si>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</si>
  <si>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</si>
  <si>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</si>
  <si>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</si>
  <si>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</si>
  <si>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</si>
  <si>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</si>
  <si>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</si>
  <si>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</si>
  <si>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</si>
  <si>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</si>
  <si>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</si>
  <si>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</si>
  <si>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</si>
  <si>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</si>
  <si>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</si>
  <si>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</si>
  <si>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</si>
  <si>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</si>
  <si>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</si>
  <si>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</si>
  <si>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</si>
  <si>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</si>
  <si>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</si>
  <si>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</si>
  <si>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</si>
  <si>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</si>
  <si>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</si>
  <si>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</si>
  <si>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</si>
  <si>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</si>
  <si>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</si>
  <si>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</si>
  <si>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</si>
  <si>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</si>
  <si>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</si>
  <si>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</si>
  <si>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</si>
  <si>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</si>
  <si>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</si>
  <si>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</si>
  <si>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</si>
  <si>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</si>
  <si>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</si>
  <si>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</si>
  <si>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</si>
  <si>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</si>
  <si>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</si>
  <si>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</si>
  <si>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</si>
  <si>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</si>
  <si>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</si>
  <si>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</si>
  <si>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</si>
  <si>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</si>
  <si>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</si>
  <si>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</si>
  <si>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</si>
  <si>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</si>
  <si>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</si>
  <si>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</si>
  <si>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</si>
  <si>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</si>
  <si>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</si>
  <si>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</si>
  <si>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</si>
  <si>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</si>
  <si>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</si>
  <si>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</si>
  <si>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</si>
  <si>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</si>
  <si>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</si>
  <si>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</si>
  <si>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</si>
  <si>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</si>
  <si>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</si>
  <si>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</si>
  <si>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</si>
  <si>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</si>
  <si>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</si>
  <si>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</si>
  <si>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</si>
  <si>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</si>
  <si>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</si>
  <si>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</si>
  <si>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</si>
  <si>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</si>
  <si>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</si>
  <si>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</si>
  <si>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</si>
  <si>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</si>
  <si>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</si>
  <si>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</si>
  <si>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</si>
  <si>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</si>
  <si>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</si>
  <si>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</si>
  <si>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</si>
  <si>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</si>
  <si>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</si>
  <si>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</si>
  <si>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</si>
  <si>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</si>
  <si>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</si>
  <si>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</si>
  <si>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</si>
  <si>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</si>
  <si>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</si>
  <si>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</si>
  <si>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</si>
  <si>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</si>
  <si>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</si>
  <si>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</si>
  <si>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</si>
  <si>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</si>
  <si>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</si>
  <si>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</si>
  <si>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</si>
  <si>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</si>
  <si>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</si>
  <si>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</si>
  <si>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</si>
  <si>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</si>
  <si>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</si>
  <si>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</si>
  <si>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</si>
  <si>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</si>
  <si>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</si>
  <si>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</si>
  <si>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</si>
  <si>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</si>
  <si>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</si>
  <si>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</si>
  <si>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</si>
  <si>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</si>
  <si>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</si>
  <si>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</si>
  <si>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</si>
  <si>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</si>
  <si>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</si>
  <si>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</si>
  <si>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</si>
  <si>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</si>
  <si>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</si>
  <si>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</si>
  <si>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</si>
  <si>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</si>
  <si>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</si>
  <si>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</si>
  <si>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</si>
  <si>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</si>
  <si>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</si>
  <si>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</si>
  <si>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</si>
  <si>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</si>
  <si>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</si>
  <si>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</si>
  <si>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</si>
  <si>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</si>
  <si>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</si>
  <si>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</si>
  <si>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</si>
  <si>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</si>
  <si>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</si>
  <si>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</si>
  <si>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</si>
  <si>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</si>
  <si>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</si>
  <si>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</si>
  <si>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</si>
  <si>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</si>
  <si>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</si>
  <si>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</si>
  <si>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</si>
  <si>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</si>
  <si>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</si>
  <si>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</si>
  <si>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</si>
  <si>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</si>
  <si>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</si>
  <si>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</si>
  <si>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</si>
  <si>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</si>
  <si>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</si>
  <si>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</si>
  <si>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</si>
  <si>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</si>
  <si>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</si>
  <si>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</si>
  <si>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</si>
  <si>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</si>
  <si>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</si>
  <si>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</si>
  <si>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</si>
  <si>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</si>
  <si>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</si>
  <si>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</si>
  <si>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</si>
  <si>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</si>
  <si>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</si>
  <si>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</si>
  <si>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</si>
  <si>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</si>
  <si>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</si>
  <si>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</si>
  <si>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</si>
  <si>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</si>
  <si>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</si>
  <si>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</si>
  <si>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</si>
  <si>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</si>
  <si>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</si>
  <si>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</si>
  <si>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</si>
  <si>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</si>
  <si>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</si>
  <si>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</si>
  <si>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</si>
  <si>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</si>
  <si>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</si>
  <si>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</si>
  <si>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</si>
  <si>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</si>
  <si>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</si>
  <si>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</si>
  <si>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</si>
  <si>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</si>
  <si>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</si>
  <si>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</si>
  <si>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</si>
  <si>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</si>
  <si>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</si>
  <si>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</si>
  <si>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</si>
  <si>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</si>
  <si>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</si>
  <si>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</si>
  <si>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</si>
  <si>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</si>
  <si>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</si>
  <si>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</si>
  <si>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</si>
  <si>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</si>
  <si>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</si>
  <si>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</si>
  <si>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</si>
  <si>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</si>
  <si>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</si>
  <si>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</si>
  <si>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</si>
  <si>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</si>
  <si>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</si>
  <si>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</si>
  <si>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</si>
  <si>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</si>
  <si>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</si>
  <si>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</si>
  <si>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</si>
  <si>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</si>
  <si>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</si>
  <si>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</si>
  <si>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</si>
  <si>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</si>
  <si>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</si>
  <si>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</si>
  <si>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</si>
  <si>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</si>
  <si>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</si>
  <si>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</si>
  <si>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</si>
  <si>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</si>
  <si>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</si>
  <si>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</si>
  <si>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</si>
  <si>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</si>
  <si>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</si>
  <si>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</si>
  <si>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</si>
  <si>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</si>
  <si>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</si>
  <si>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</si>
  <si>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</si>
  <si>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</si>
  <si>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</si>
  <si>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</si>
  <si>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</si>
  <si>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</si>
  <si>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</si>
  <si>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</si>
  <si>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</si>
  <si>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</si>
  <si>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</si>
  <si>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</si>
  <si>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</si>
  <si>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</si>
  <si>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</si>
  <si>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</si>
  <si>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</si>
  <si>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</si>
  <si>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</si>
  <si>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</si>
  <si>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</si>
  <si>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</si>
  <si>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</si>
  <si>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</si>
  <si>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</si>
  <si>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</si>
  <si>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</si>
  <si>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</si>
  <si>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</si>
  <si>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</si>
  <si>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</si>
  <si>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</si>
  <si>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</si>
  <si>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</si>
  <si>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</si>
  <si>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</si>
  <si>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</si>
  <si>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</si>
  <si>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</si>
  <si>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</si>
  <si>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</si>
  <si>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</si>
  <si>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</si>
  <si>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</si>
  <si>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</si>
  <si>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</si>
  <si>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</si>
  <si>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</si>
  <si>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</si>
  <si>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</si>
  <si>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</si>
  <si>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</si>
  <si>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</si>
  <si>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</si>
  <si>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</si>
  <si>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</si>
  <si>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</si>
  <si>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</si>
  <si>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</si>
  <si>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</si>
  <si>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</si>
  <si>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</si>
  <si>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</si>
  <si>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</si>
  <si>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</si>
  <si>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</si>
  <si>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</si>
  <si>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</si>
  <si>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</si>
  <si>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</si>
  <si>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</si>
  <si>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</si>
  <si>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</si>
  <si>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</si>
  <si>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</si>
  <si>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</si>
  <si>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</si>
  <si>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</si>
  <si>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</si>
  <si>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</si>
  <si>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</si>
  <si>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</si>
  <si>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</si>
  <si>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</si>
  <si>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</si>
  <si>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</si>
  <si>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</si>
  <si>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</si>
  <si>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</si>
  <si>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</si>
  <si>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</si>
  <si>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</si>
  <si>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</si>
  <si>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</si>
  <si>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</si>
  <si>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</si>
  <si>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</si>
  <si>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</si>
  <si>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</si>
  <si>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</si>
  <si>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</si>
  <si>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</si>
  <si>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</si>
  <si>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</si>
  <si>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</si>
  <si>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</si>
  <si>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</si>
  <si>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</si>
  <si>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</si>
  <si>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</si>
  <si>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</si>
  <si>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</si>
  <si>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</si>
  <si>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</si>
  <si>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</si>
  <si>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</si>
  <si>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</si>
  <si>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</si>
  <si>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</si>
  <si>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</si>
  <si>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</si>
  <si>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</si>
  <si>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</si>
  <si>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</si>
  <si>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</si>
  <si>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</si>
  <si>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</si>
  <si>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</si>
  <si>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</si>
  <si>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</si>
  <si>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</si>
  <si>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</si>
  <si>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</si>
  <si>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</si>
  <si>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</si>
  <si>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</si>
  <si>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</si>
  <si>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</si>
  <si>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</si>
  <si>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</si>
  <si>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</si>
  <si>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</si>
  <si>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</si>
  <si>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</si>
  <si>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</si>
  <si>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</si>
  <si>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</si>
  <si>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</si>
  <si>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</si>
  <si>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</si>
  <si>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</si>
  <si>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</si>
  <si>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</si>
  <si>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</si>
  <si>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</si>
  <si>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</si>
  <si>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</si>
  <si>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</si>
  <si>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</si>
  <si>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</si>
  <si>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</si>
  <si>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</si>
  <si>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</si>
  <si>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</si>
  <si>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</si>
  <si>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</si>
  <si>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</si>
  <si>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</si>
  <si>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</si>
  <si>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</si>
  <si>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</si>
  <si>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</si>
  <si>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</si>
  <si>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</si>
  <si>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</si>
  <si>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</si>
  <si>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</si>
  <si>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</si>
  <si>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</si>
  <si>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</si>
  <si>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</si>
  <si>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</si>
  <si>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</si>
  <si>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</si>
  <si>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</si>
  <si>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</si>
  <si>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</si>
  <si>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</si>
  <si>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</si>
  <si>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</si>
  <si>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</si>
  <si>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</si>
  <si>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</si>
  <si>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</si>
  <si>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</si>
  <si>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</si>
  <si>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</si>
  <si>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</si>
  <si>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</si>
  <si>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</si>
  <si>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</si>
  <si>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</si>
  <si>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</si>
  <si>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</si>
  <si>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</si>
  <si>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</si>
  <si>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</si>
  <si>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</si>
  <si>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</si>
  <si>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</si>
  <si>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</si>
  <si>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</si>
  <si>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</si>
  <si>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</si>
  <si>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</si>
  <si>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</si>
  <si>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</si>
  <si>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</si>
  <si>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</si>
  <si>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</si>
  <si>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</si>
  <si>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</si>
  <si>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</si>
  <si>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</si>
  <si>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</si>
  <si>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</si>
  <si>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</si>
  <si>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</si>
  <si>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</si>
  <si>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</si>
  <si>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</si>
  <si>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</si>
  <si>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</si>
  <si>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</si>
  <si>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</si>
  <si>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</si>
  <si>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</si>
  <si>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</si>
  <si>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</si>
  <si>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</si>
  <si>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</si>
  <si>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</si>
  <si>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</si>
  <si>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</si>
  <si>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</si>
  <si>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</si>
  <si>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</si>
  <si>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</si>
  <si>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</si>
  <si>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</si>
  <si>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</si>
  <si>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</si>
  <si>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</si>
  <si>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</si>
  <si>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</si>
  <si>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</si>
  <si>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</si>
  <si>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</si>
  <si>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</si>
  <si>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</si>
  <si>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</si>
  <si>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</si>
  <si>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</si>
  <si>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</si>
  <si>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</si>
  <si>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</si>
  <si>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</si>
  <si>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</si>
  <si>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</si>
  <si>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</si>
  <si>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</si>
  <si>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</si>
  <si>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</si>
  <si>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</si>
  <si>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</si>
  <si>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</si>
  <si>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</si>
  <si>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</si>
  <si>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</si>
  <si>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</si>
  <si>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</si>
  <si>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</si>
  <si>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</si>
  <si>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</si>
  <si>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</si>
  <si>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</si>
  <si>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</si>
  <si>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</si>
  <si>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</si>
  <si>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</si>
  <si>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</si>
  <si>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</si>
  <si>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</si>
  <si>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</si>
  <si>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</si>
  <si>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</si>
  <si>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</si>
  <si>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</si>
  <si>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</si>
  <si>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</si>
  <si>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</si>
  <si>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</si>
  <si>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</si>
  <si>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</si>
  <si>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</si>
  <si>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</si>
  <si>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</si>
  <si>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</si>
  <si>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</si>
  <si>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</si>
  <si>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</si>
  <si>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</si>
  <si>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</si>
  <si>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</si>
  <si>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</si>
  <si>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</si>
  <si>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</si>
  <si>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</si>
  <si>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</si>
  <si>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</si>
  <si>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</si>
  <si>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</si>
  <si>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</si>
  <si>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</si>
  <si>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</si>
  <si>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</si>
  <si>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</si>
  <si>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</si>
  <si>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</si>
  <si>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</si>
  <si>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</si>
  <si>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</si>
  <si>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</si>
  <si>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</si>
  <si>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</si>
  <si>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</si>
  <si>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</si>
  <si>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</si>
  <si>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</si>
  <si>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</si>
  <si>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</si>
  <si>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</si>
  <si>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</si>
  <si>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</si>
  <si>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</si>
  <si>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</si>
  <si>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</si>
  <si>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</si>
  <si>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</si>
  <si>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</si>
  <si>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</si>
  <si>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</si>
  <si>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</si>
  <si>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</si>
  <si>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</si>
  <si>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</si>
  <si>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</si>
  <si>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</si>
  <si>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</si>
  <si>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</si>
  <si>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</si>
  <si>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</si>
  <si>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</si>
  <si>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</si>
  <si>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</si>
  <si>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</si>
  <si>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</si>
  <si>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</si>
  <si>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</si>
  <si>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</si>
  <si>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</si>
  <si>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</si>
  <si>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</si>
  <si>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</si>
  <si>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</si>
  <si>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</si>
  <si>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</si>
  <si>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</si>
  <si>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</si>
  <si>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</si>
  <si>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</si>
  <si>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</si>
  <si>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</si>
  <si>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</si>
  <si>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</si>
  <si>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</si>
  <si>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</si>
  <si>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</si>
  <si>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</si>
  <si>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</si>
  <si>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</si>
  <si>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</si>
  <si>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</si>
  <si>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</si>
  <si>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</si>
  <si>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</si>
  <si>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</si>
  <si>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</si>
  <si>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</si>
  <si>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</si>
  <si>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</si>
  <si>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</si>
  <si>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</si>
  <si>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</si>
  <si>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</si>
  <si>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</si>
  <si>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</si>
  <si>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</si>
  <si>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</si>
  <si>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</si>
  <si>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</si>
  <si>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</si>
  <si>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</si>
  <si>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</si>
  <si>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</si>
  <si>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</si>
  <si>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</si>
  <si>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</si>
  <si>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</si>
  <si>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</si>
  <si>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</si>
  <si>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</si>
  <si>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</si>
  <si>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</si>
  <si>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</si>
  <si>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</si>
  <si>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</si>
  <si>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</si>
  <si>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</si>
  <si>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</si>
  <si>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</si>
  <si>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</si>
  <si>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</si>
  <si>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</si>
  <si>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</si>
  <si>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</si>
  <si>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</si>
  <si>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</si>
  <si>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</si>
  <si>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</si>
  <si>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</si>
  <si>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</si>
  <si>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</si>
  <si>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</si>
  <si>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</si>
  <si>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</si>
  <si>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</si>
  <si>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</si>
  <si>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</si>
  <si>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</si>
  <si>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</si>
  <si>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</si>
  <si>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</si>
  <si>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</si>
  <si>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</si>
  <si>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</si>
  <si>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</si>
  <si>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</si>
  <si>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</si>
  <si>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</si>
  <si>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</si>
  <si>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</si>
  <si>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</si>
  <si>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</si>
  <si>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</si>
  <si>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</si>
  <si>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</si>
  <si>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</si>
  <si>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</si>
  <si>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</si>
  <si>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</si>
  <si>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</si>
  <si>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</si>
  <si>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</si>
  <si>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</si>
  <si>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</si>
  <si>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</si>
  <si>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</si>
  <si>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</si>
  <si>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</si>
  <si>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</si>
  <si>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</si>
  <si>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</si>
  <si>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</si>
  <si>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</si>
  <si>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</si>
  <si>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</si>
  <si>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</si>
  <si>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</si>
  <si>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</si>
  <si>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</si>
  <si>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</si>
  <si>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</si>
  <si>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</si>
  <si>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</si>
  <si>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</si>
  <si>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</si>
  <si>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</si>
  <si>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</si>
  <si>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</si>
  <si>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</si>
  <si>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</si>
  <si>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</si>
  <si>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</si>
  <si>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</si>
  <si>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</si>
  <si>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</si>
  <si>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</si>
  <si>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</si>
  <si>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</si>
  <si>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</si>
  <si>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</si>
  <si>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</si>
  <si>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</si>
  <si>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</si>
  <si>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</si>
  <si>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</si>
  <si>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</si>
  <si>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</si>
  <si>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</si>
  <si>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</si>
  <si>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</si>
  <si>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</si>
  <si>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</si>
  <si>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</si>
  <si>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</si>
  <si>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</si>
  <si>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</si>
  <si>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</si>
  <si>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</si>
  <si>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</si>
  <si>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</si>
  <si>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</si>
  <si>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</si>
  <si>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</si>
  <si>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</si>
  <si>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</si>
  <si>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</si>
  <si>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</si>
  <si>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</si>
  <si>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</si>
  <si>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</si>
  <si>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</si>
  <si>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</si>
  <si>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</si>
  <si>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</si>
  <si>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</si>
  <si>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</si>
  <si>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</si>
  <si>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</si>
  <si>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</si>
  <si>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</si>
  <si>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</si>
  <si>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</si>
  <si>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</si>
  <si>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</si>
  <si>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</si>
  <si>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</si>
  <si>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</si>
  <si>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</si>
  <si>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</si>
  <si>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</si>
  <si>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</si>
  <si>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</si>
  <si>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</si>
  <si>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</si>
  <si>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</si>
  <si>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</si>
  <si>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</si>
  <si>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</si>
  <si>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</si>
  <si>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</si>
  <si>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</si>
  <si>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</si>
  <si>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</si>
  <si>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</si>
  <si>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</si>
  <si>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</si>
  <si>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</si>
  <si>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</si>
  <si>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</si>
  <si>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</si>
  <si>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</si>
  <si>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</si>
  <si>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</si>
  <si>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</si>
  <si>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</si>
  <si>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</si>
  <si>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</si>
  <si>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</si>
  <si>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</si>
  <si>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</si>
  <si>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</si>
  <si>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</si>
  <si>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</si>
  <si>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</si>
  <si>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</si>
  <si>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</si>
  <si>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</si>
  <si>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</si>
  <si>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</si>
  <si>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</si>
  <si>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</si>
  <si>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</si>
  <si>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</si>
  <si>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</si>
  <si>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</si>
  <si>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</si>
  <si>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</si>
  <si>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</si>
  <si>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</si>
  <si>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</si>
  <si>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</si>
  <si>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</si>
  <si>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</si>
  <si>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</si>
  <si>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</si>
  <si>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</si>
  <si>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</si>
  <si>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</si>
  <si>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</si>
  <si>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</si>
  <si>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</si>
  <si>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</si>
  <si>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</si>
  <si>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</si>
  <si>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</si>
  <si>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</si>
  <si>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</si>
  <si>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</si>
  <si>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</si>
  <si>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</si>
  <si>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</si>
  <si>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</si>
  <si>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</si>
  <si>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</si>
  <si>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</si>
  <si>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</si>
  <si>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</si>
  <si>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</si>
  <si>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</si>
  <si>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</si>
  <si>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</si>
  <si>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</si>
  <si>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</si>
  <si>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</si>
  <si>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</si>
  <si>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</si>
  <si>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</si>
  <si>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</si>
  <si>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</si>
  <si>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</si>
  <si>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</si>
  <si>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</si>
  <si>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</si>
  <si>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</si>
  <si>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</si>
  <si>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</si>
  <si>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</si>
  <si>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</si>
  <si>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</si>
  <si>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</si>
  <si>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</si>
  <si>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</si>
  <si>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</si>
  <si>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</si>
  <si>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</si>
  <si>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</si>
  <si>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</si>
  <si>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</si>
  <si>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</si>
  <si>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</si>
  <si>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</si>
  <si>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</si>
  <si>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</si>
  <si>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</si>
  <si>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</si>
  <si>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</si>
  <si>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</si>
  <si>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</si>
  <si>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</si>
  <si>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</si>
  <si>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</si>
  <si>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</si>
  <si>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</si>
  <si>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</si>
  <si>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</si>
  <si>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</si>
  <si>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</si>
  <si>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</si>
  <si>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</si>
  <si>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</si>
  <si>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</si>
  <si>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</si>
  <si>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</si>
  <si>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</si>
  <si>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</si>
  <si>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</si>
  <si>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</si>
  <si>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</si>
  <si>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</si>
  <si>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</si>
  <si>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</si>
  <si>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</si>
  <si>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</si>
  <si>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</si>
  <si>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</si>
  <si>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</si>
  <si>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</si>
  <si>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</si>
  <si>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</si>
  <si>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</si>
  <si>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</si>
  <si>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</si>
  <si>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</si>
  <si>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</si>
  <si>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</si>
  <si>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</si>
  <si>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</si>
  <si>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</si>
  <si>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</si>
  <si>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</si>
  <si>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</si>
  <si>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</si>
  <si>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</si>
  <si>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</si>
  <si>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</si>
  <si>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</si>
  <si>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</si>
  <si>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</si>
  <si>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</si>
  <si>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</si>
  <si>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</si>
  <si>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</si>
  <si>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</si>
  <si>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</si>
  <si>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</si>
  <si>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</si>
  <si>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</si>
  <si>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</si>
  <si>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</si>
  <si>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</si>
  <si>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</si>
  <si>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</si>
  <si>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</si>
  <si>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</si>
  <si>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</si>
  <si>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</si>
  <si>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</si>
  <si>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</si>
  <si>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</si>
  <si>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</si>
  <si>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</si>
  <si>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</si>
  <si>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</si>
  <si>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</si>
  <si>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</si>
  <si>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</si>
  <si>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</si>
  <si>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</si>
  <si>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</si>
  <si>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</si>
  <si>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</si>
  <si>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</si>
  <si>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</si>
  <si>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</si>
  <si>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</si>
  <si>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</si>
  <si>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</si>
  <si>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</si>
  <si>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</si>
  <si>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</si>
  <si>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</si>
  <si>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</si>
  <si>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</si>
  <si>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</si>
  <si>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</si>
  <si>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</si>
  <si>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</si>
  <si>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</si>
  <si>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</si>
  <si>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</si>
  <si>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</si>
  <si>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</si>
  <si>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</si>
  <si>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</si>
  <si>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</si>
  <si>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</si>
  <si>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</si>
  <si>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</si>
  <si>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</si>
  <si>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</si>
  <si>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</si>
  <si>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</si>
  <si>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</si>
  <si>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</si>
  <si>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</si>
  <si>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</si>
  <si>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</si>
  <si>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</si>
  <si>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</si>
  <si>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</si>
  <si>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</si>
  <si>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</si>
  <si>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</si>
  <si>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</si>
  <si>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</si>
  <si>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</si>
  <si>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</si>
  <si>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</si>
  <si>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</si>
  <si>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</si>
  <si>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</si>
  <si>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</si>
  <si>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</si>
  <si>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</si>
  <si>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</si>
  <si>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</si>
  <si>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</si>
  <si>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</si>
  <si>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</si>
  <si>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</si>
  <si>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</si>
  <si>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</si>
  <si>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</si>
  <si>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</si>
  <si>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</si>
  <si>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</si>
  <si>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</si>
  <si>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</si>
  <si>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</si>
  <si>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</si>
  <si>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</si>
  <si>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</si>
  <si>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</si>
  <si>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</si>
  <si>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</si>
  <si>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</si>
  <si>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</si>
  <si>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</si>
  <si>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</si>
  <si>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</si>
  <si>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</si>
  <si>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</si>
  <si>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</si>
  <si>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</si>
  <si>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</si>
  <si>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</si>
  <si>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</si>
  <si>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</si>
  <si>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</si>
  <si>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</si>
  <si>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</si>
  <si>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</si>
  <si>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</si>
  <si>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</si>
  <si>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</si>
  <si>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</si>
  <si>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</si>
  <si>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</si>
  <si>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</si>
  <si>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</si>
  <si>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</si>
  <si>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</si>
  <si>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</si>
  <si>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</si>
  <si>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</si>
  <si>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</si>
  <si>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</si>
  <si>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</si>
  <si>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</si>
  <si>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</si>
  <si>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</si>
  <si>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</si>
  <si>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</si>
  <si>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</si>
  <si>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</si>
  <si>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</si>
  <si>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</si>
  <si>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</si>
  <si>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</si>
  <si>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</si>
  <si>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</si>
  <si>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</si>
  <si>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</si>
  <si>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</si>
  <si>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</si>
  <si>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</si>
  <si>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</si>
  <si>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</si>
  <si>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</si>
  <si>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</si>
  <si>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</si>
  <si>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</si>
  <si>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</si>
  <si>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</si>
  <si>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</si>
  <si>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</si>
  <si>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</si>
  <si>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</si>
  <si>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</si>
  <si>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</si>
  <si>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</si>
  <si>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</si>
  <si>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</si>
  <si>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</si>
  <si>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</si>
  <si>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</si>
  <si>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</si>
  <si>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</si>
  <si>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</si>
  <si>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</si>
  <si>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</si>
  <si>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</si>
  <si>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</si>
  <si>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</si>
  <si>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</si>
  <si>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</si>
  <si>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</si>
  <si>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</si>
  <si>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</si>
  <si>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</si>
  <si>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</si>
  <si>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</si>
  <si>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</si>
  <si>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</si>
  <si>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</si>
  <si>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</si>
  <si>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</si>
  <si>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</si>
  <si>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</si>
  <si>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</si>
  <si>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</si>
  <si>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</si>
  <si>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</si>
  <si>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</si>
  <si>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</si>
  <si>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</si>
  <si>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</si>
  <si>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</si>
  <si>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</si>
  <si>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</si>
  <si>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</si>
  <si>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</si>
  <si>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</si>
  <si>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</si>
  <si>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</si>
  <si>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</si>
  <si>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</si>
  <si>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</si>
  <si>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</si>
  <si>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</si>
  <si>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</si>
  <si>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</si>
  <si>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</si>
  <si>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</si>
  <si>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</si>
  <si>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</si>
  <si>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</si>
  <si>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</si>
  <si>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</si>
  <si>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</si>
  <si>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</si>
  <si>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</si>
  <si>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</si>
  <si>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</si>
  <si>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</si>
  <si>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</si>
  <si>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</si>
  <si>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</si>
  <si>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</si>
  <si>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</si>
  <si>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</si>
  <si>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</si>
  <si>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</si>
  <si>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</si>
  <si>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</si>
  <si>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</si>
  <si>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</si>
  <si>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</si>
  <si>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</si>
  <si>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</si>
  <si>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</si>
  <si>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</si>
  <si>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</si>
  <si>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</si>
  <si>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</si>
  <si>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</si>
  <si>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</si>
  <si>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</si>
  <si>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</si>
  <si>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</si>
  <si>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</si>
  <si>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</si>
  <si>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</si>
  <si>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</si>
  <si>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</si>
  <si>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</si>
  <si>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</si>
  <si>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</si>
  <si>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</si>
  <si>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</si>
  <si>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</si>
  <si>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</si>
  <si>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</si>
  <si>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</si>
  <si>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</si>
  <si>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</si>
  <si>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</si>
  <si>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</si>
  <si>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</si>
  <si>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</si>
  <si>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</si>
  <si>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</si>
  <si>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</si>
  <si>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</si>
  <si>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</si>
  <si>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</si>
  <si>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</si>
  <si>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</si>
  <si>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</si>
  <si>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</si>
  <si>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</si>
  <si>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</si>
  <si>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</si>
  <si>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</si>
  <si>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</si>
  <si>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</si>
  <si>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</si>
  <si>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</si>
  <si>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</si>
  <si>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</si>
  <si>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</si>
  <si>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</si>
  <si>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</si>
  <si>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</si>
  <si>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</si>
  <si>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</si>
  <si>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</si>
  <si>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</si>
  <si>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</si>
  <si>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</si>
  <si>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</si>
  <si>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</si>
  <si>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</si>
  <si>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</si>
  <si>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</si>
  <si>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</si>
  <si>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</si>
  <si>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</si>
  <si>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</si>
  <si>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</si>
  <si>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</si>
  <si>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</si>
  <si>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</si>
  <si>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</si>
  <si>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</si>
  <si>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</si>
  <si>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</si>
  <si>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</si>
  <si>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</si>
  <si>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</si>
  <si>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</si>
  <si>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</si>
  <si>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</si>
  <si>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</si>
  <si>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</si>
  <si>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</si>
  <si>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</si>
  <si>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</si>
  <si>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</si>
  <si>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</si>
  <si>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</si>
  <si>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</si>
  <si>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</si>
  <si>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</si>
  <si>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</si>
  <si>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</si>
  <si>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</si>
  <si>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</si>
  <si>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</si>
  <si>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</si>
  <si>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</si>
  <si>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</si>
  <si>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</si>
  <si>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</si>
  <si>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</si>
  <si>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</si>
  <si>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</si>
  <si>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</si>
  <si>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</si>
  <si>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</si>
  <si>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</si>
  <si>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</si>
  <si>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</si>
  <si>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</si>
  <si>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</si>
  <si>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</si>
  <si>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</si>
  <si>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</si>
  <si>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</si>
  <si>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</si>
  <si>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</si>
  <si>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</si>
  <si>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</si>
  <si>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</si>
  <si>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</si>
  <si>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</si>
  <si>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</si>
  <si>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</si>
  <si>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</si>
  <si>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</si>
  <si>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</si>
  <si>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</si>
  <si>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</si>
  <si>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</si>
  <si>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</si>
  <si>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</si>
  <si>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</si>
  <si>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</si>
  <si>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</si>
  <si>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</si>
  <si>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</si>
  <si>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</si>
  <si>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</si>
  <si>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</si>
  <si>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</si>
  <si>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</si>
  <si>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</si>
  <si>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</si>
  <si>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</si>
  <si>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</si>
  <si>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</si>
  <si>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</si>
  <si>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</si>
  <si>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</si>
  <si>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</si>
  <si>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</si>
  <si>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</si>
  <si>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</si>
  <si>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</si>
  <si>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</si>
  <si>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</si>
  <si>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</si>
  <si>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</si>
  <si>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</si>
  <si>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</si>
  <si>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</si>
  <si>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</si>
  <si>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</si>
  <si>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</si>
  <si>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</si>
  <si>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</si>
  <si>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</si>
  <si>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</si>
  <si>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</si>
  <si>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</si>
  <si>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</si>
  <si>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</si>
  <si>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</si>
  <si>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</si>
  <si>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</si>
  <si>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</si>
  <si>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</si>
  <si>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</si>
  <si>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</si>
  <si>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</si>
  <si>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</si>
  <si>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</si>
  <si>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</si>
  <si>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</si>
  <si>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</si>
  <si>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</si>
  <si>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</si>
  <si>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</si>
  <si>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</si>
  <si>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</si>
  <si>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</si>
  <si>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</si>
  <si>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</si>
  <si>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</si>
  <si>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</si>
  <si>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</si>
  <si>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</si>
  <si>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</si>
  <si>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</si>
  <si>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</si>
  <si>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</si>
  <si>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</si>
  <si>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</si>
  <si>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</si>
  <si>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</si>
  <si>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</si>
  <si>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</si>
  <si>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</si>
  <si>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</si>
  <si>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</si>
  <si>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</si>
  <si>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</si>
  <si>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</si>
  <si>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</si>
  <si>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</si>
  <si>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</si>
  <si>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</si>
  <si>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</si>
  <si>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</si>
  <si>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</si>
  <si>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</si>
  <si>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</si>
  <si>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</si>
  <si>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</si>
  <si>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</si>
  <si>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</si>
  <si>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</si>
  <si>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</si>
  <si>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</si>
  <si>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</si>
  <si>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</si>
  <si>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</si>
  <si>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</si>
  <si>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</si>
  <si>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</si>
  <si>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</si>
  <si>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</si>
  <si>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</si>
  <si>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</si>
  <si>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</si>
  <si>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</si>
  <si>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</si>
  <si>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</si>
  <si>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</si>
  <si>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</si>
  <si>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</si>
  <si>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</si>
  <si>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</si>
  <si>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</si>
  <si>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</si>
  <si>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</si>
  <si>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</si>
  <si>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</si>
  <si>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</si>
  <si>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</si>
  <si>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</si>
  <si>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</si>
  <si>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</si>
  <si>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</si>
  <si>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</si>
  <si>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</si>
  <si>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</si>
  <si>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</si>
  <si>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</si>
  <si>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</si>
  <si>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</si>
  <si>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</si>
  <si>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</si>
  <si>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</si>
  <si>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</si>
  <si>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</si>
  <si>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</si>
  <si>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</si>
  <si>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</si>
  <si>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</si>
  <si>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</si>
  <si>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</si>
  <si>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</si>
  <si>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</si>
  <si>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</si>
  <si>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</si>
  <si>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</si>
  <si>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</si>
  <si>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</si>
  <si>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</si>
  <si>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</si>
  <si>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</si>
  <si>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</si>
  <si>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</si>
  <si>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</si>
  <si>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</si>
  <si>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</si>
  <si>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</si>
  <si>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</si>
  <si>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</si>
  <si>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</si>
  <si>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</si>
  <si>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</si>
  <si>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</si>
  <si>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</si>
  <si>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</si>
  <si>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</si>
  <si>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</si>
  <si>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</si>
  <si>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</si>
  <si>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</si>
  <si>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</si>
  <si>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</si>
  <si>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</si>
  <si>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</si>
  <si>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</si>
  <si>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</si>
  <si>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</si>
  <si>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</si>
  <si>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</si>
  <si>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</si>
  <si>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</si>
  <si>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</si>
  <si>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</si>
  <si>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</si>
  <si>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</si>
  <si>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</si>
  <si>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</si>
  <si>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</si>
  <si>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</si>
  <si>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</si>
  <si>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</si>
  <si>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</si>
  <si>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</si>
  <si>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</si>
  <si>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</si>
  <si>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</si>
  <si>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</si>
  <si>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</si>
  <si>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</si>
  <si>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</si>
  <si>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</si>
  <si>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</si>
  <si>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</si>
  <si>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</si>
  <si>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</si>
  <si>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</si>
  <si>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</si>
  <si>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</si>
  <si>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</si>
  <si>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</si>
  <si>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</si>
  <si>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</si>
  <si>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</si>
  <si>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</si>
  <si>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</si>
  <si>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</si>
  <si>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</si>
  <si>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</si>
  <si>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</si>
  <si>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</si>
  <si>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</si>
  <si>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</si>
  <si>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</si>
  <si>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</si>
  <si>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</si>
  <si>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</si>
  <si>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</si>
  <si>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</si>
  <si>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</si>
  <si>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</si>
  <si>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</si>
  <si>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</si>
  <si>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</si>
  <si>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</si>
  <si>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</si>
  <si>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</si>
  <si>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</si>
  <si>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</si>
  <si>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</si>
  <si>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</si>
  <si>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</si>
  <si>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</si>
  <si>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</si>
  <si>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</si>
  <si>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</si>
  <si>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</si>
  <si>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</si>
  <si>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</si>
  <si>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</si>
  <si>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</si>
  <si>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</si>
  <si>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</si>
  <si>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</si>
  <si>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</si>
  <si>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</si>
  <si>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</si>
  <si>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</si>
  <si>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</si>
  <si>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</si>
  <si>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</si>
  <si>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</si>
  <si>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</si>
  <si>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</si>
  <si>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</si>
  <si>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</si>
  <si>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</si>
  <si>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</si>
  <si>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</si>
  <si>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</si>
  <si>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</si>
  <si>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</si>
  <si>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</si>
  <si>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</si>
  <si>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</si>
  <si>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</si>
  <si>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</si>
  <si>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</si>
  <si>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</si>
  <si>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</si>
  <si>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</si>
  <si>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</si>
  <si>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</si>
  <si>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</si>
  <si>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</si>
  <si>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</si>
  <si>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</si>
  <si>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</si>
  <si>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</si>
  <si>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</si>
  <si>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</si>
  <si>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</si>
  <si>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</si>
  <si>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</si>
  <si>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</si>
  <si>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</si>
  <si>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</si>
  <si>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</si>
  <si>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</si>
  <si>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</si>
  <si>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</si>
  <si>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</si>
  <si>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</si>
  <si>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</si>
  <si>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</si>
  <si>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</si>
  <si>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</si>
  <si>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</si>
  <si>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</si>
  <si>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</si>
  <si>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</si>
  <si>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</si>
  <si>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</si>
  <si>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</si>
  <si>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</si>
  <si>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</si>
  <si>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</si>
  <si>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</si>
  <si>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</si>
  <si>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</si>
  <si>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</si>
  <si>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</si>
  <si>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</si>
  <si>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</si>
  <si>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</si>
  <si>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</si>
  <si>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</si>
  <si>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</si>
  <si>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</si>
  <si>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</si>
  <si>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</si>
  <si>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</si>
  <si>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</si>
  <si>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</si>
  <si>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</si>
  <si>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</si>
  <si>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</si>
  <si>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</si>
  <si>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</si>
  <si>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</si>
  <si>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</si>
  <si>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</si>
  <si>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</si>
  <si>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</si>
  <si>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</si>
  <si>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</si>
  <si>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</si>
  <si>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</si>
  <si>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</si>
  <si>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</si>
  <si>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</si>
  <si>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</si>
  <si>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</si>
  <si>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</si>
  <si>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</si>
  <si>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</si>
  <si>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</si>
  <si>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</si>
  <si>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</si>
  <si>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</si>
  <si>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</si>
  <si>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</si>
  <si>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</si>
  <si>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</si>
  <si>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</si>
  <si>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</si>
  <si>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</si>
  <si>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</si>
  <si>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</si>
  <si>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</si>
  <si>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</si>
  <si>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</si>
  <si>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</si>
  <si>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</si>
  <si>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</si>
  <si>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</si>
  <si>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</si>
  <si>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</si>
  <si>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</si>
  <si>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</si>
  <si>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</si>
  <si>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</si>
  <si>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</si>
  <si>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</si>
  <si>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</si>
  <si>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</si>
  <si>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</si>
  <si>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</si>
  <si>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</si>
  <si>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</si>
  <si>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</si>
  <si>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</si>
  <si>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</si>
  <si>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</si>
  <si>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</si>
  <si>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</si>
  <si>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</si>
  <si>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</si>
  <si>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</si>
  <si>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</si>
  <si>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</si>
  <si>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</si>
  <si>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</si>
  <si>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</si>
  <si>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</si>
  <si>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</si>
  <si>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</si>
  <si>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</si>
  <si>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</si>
  <si>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</si>
  <si>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</si>
  <si>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</si>
  <si>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</si>
  <si>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</si>
  <si>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</si>
  <si>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</si>
  <si>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</si>
  <si>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</si>
  <si>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</si>
  <si>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</si>
  <si>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</si>
  <si>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</si>
  <si>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</si>
  <si>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</si>
  <si>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</si>
  <si>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</si>
  <si>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</si>
  <si>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</si>
  <si>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</si>
  <si>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</si>
  <si>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</si>
  <si>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</si>
  <si>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</si>
  <si>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</si>
  <si>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</si>
  <si>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</si>
  <si>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</si>
  <si>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</si>
  <si>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</si>
  <si>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</si>
  <si>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</si>
  <si>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</si>
  <si>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</si>
  <si>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</si>
  <si>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</si>
  <si>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</si>
  <si>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</si>
  <si>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</si>
  <si>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</si>
  <si>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</si>
  <si>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</si>
  <si>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</si>
  <si>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</si>
  <si>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</si>
  <si>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</si>
  <si>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</si>
  <si>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</si>
  <si>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</si>
  <si>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</si>
  <si>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</si>
  <si>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</si>
  <si>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</si>
  <si>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</si>
  <si>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</si>
  <si>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</si>
  <si>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</si>
  <si>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</si>
  <si>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</si>
  <si>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</si>
  <si>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</si>
  <si>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</si>
  <si>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</si>
  <si>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</si>
  <si>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</si>
  <si>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</si>
  <si>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</si>
  <si>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</si>
  <si>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</si>
  <si>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</si>
  <si>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</si>
  <si>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</si>
  <si>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</si>
  <si>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</si>
  <si>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</si>
  <si>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</si>
  <si>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</si>
  <si>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</si>
  <si>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</si>
  <si>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</si>
  <si>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</si>
  <si>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</si>
  <si>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</si>
  <si>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</si>
  <si>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</si>
  <si>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</si>
  <si>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</si>
  <si>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</si>
  <si>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</si>
  <si>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</si>
  <si>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</si>
  <si>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</si>
  <si>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</si>
  <si>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</si>
  <si>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</si>
  <si>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</si>
  <si>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</si>
  <si>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</si>
  <si>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</si>
  <si>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</si>
  <si>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</si>
  <si>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</si>
  <si>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</si>
  <si>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</si>
  <si>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</si>
  <si>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</si>
  <si>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</si>
  <si>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</si>
  <si>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</si>
  <si>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</si>
  <si>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</si>
  <si>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</si>
  <si>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</si>
  <si>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</si>
  <si>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</si>
  <si>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</si>
  <si>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</si>
  <si>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</si>
  <si>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</si>
  <si>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</si>
  <si>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</si>
  <si>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</si>
  <si>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</si>
  <si>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</si>
  <si>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</si>
  <si>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</si>
  <si>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</si>
  <si>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</si>
  <si>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</si>
  <si>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</si>
  <si>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</si>
  <si>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</si>
  <si>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</si>
  <si>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</si>
  <si>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</si>
  <si>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</si>
  <si>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</si>
  <si>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</si>
  <si>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</si>
  <si>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</si>
  <si>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</si>
  <si>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</si>
  <si>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</si>
  <si>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</si>
  <si>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</si>
  <si>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</si>
  <si>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</si>
  <si>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</si>
  <si>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</si>
  <si>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</si>
  <si>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</si>
  <si>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</si>
  <si>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</si>
  <si>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</si>
  <si>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</si>
  <si>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</si>
  <si>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</si>
  <si>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</si>
  <si>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</si>
  <si>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</si>
  <si>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</si>
  <si>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</si>
  <si>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</si>
  <si>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</si>
  <si>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</si>
  <si>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</si>
  <si>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</si>
  <si>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</si>
  <si>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</si>
  <si>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</si>
  <si>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</si>
  <si>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</si>
  <si>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</si>
  <si>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</si>
  <si>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</si>
  <si>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</si>
  <si>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</si>
  <si>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</si>
  <si>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</si>
  <si>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</si>
  <si>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</si>
  <si>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</si>
  <si>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</si>
  <si>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</si>
  <si>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</si>
  <si>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</si>
  <si>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</si>
  <si>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</si>
  <si>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</si>
  <si>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</si>
  <si>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</si>
  <si>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</si>
  <si>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</si>
  <si>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</si>
  <si>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</si>
  <si>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</si>
  <si>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</si>
  <si>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</si>
  <si>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</si>
  <si>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</si>
  <si>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</si>
  <si>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</si>
  <si>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</si>
  <si>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</si>
  <si>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</si>
  <si>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</si>
  <si>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</si>
  <si>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</si>
  <si>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</si>
  <si>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</si>
  <si>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</si>
  <si>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</si>
  <si>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</si>
  <si>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</si>
  <si>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</si>
  <si>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</si>
  <si>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</si>
  <si>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</si>
  <si>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</si>
  <si>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</si>
  <si>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</si>
  <si>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</si>
  <si>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</si>
  <si>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</si>
  <si>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</si>
  <si>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</si>
  <si>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</si>
  <si>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</si>
  <si>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</si>
  <si>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</si>
  <si>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</si>
  <si>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</si>
  <si>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</si>
  <si>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</si>
  <si>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</si>
  <si>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</si>
  <si>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</si>
  <si>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</si>
  <si>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</si>
  <si>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</si>
  <si>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</si>
  <si>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</si>
  <si>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</si>
  <si>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</si>
  <si>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</si>
  <si>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</si>
  <si>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</si>
  <si>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</si>
  <si>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</si>
  <si>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</si>
  <si>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</si>
  <si>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</si>
  <si>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</si>
  <si>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</si>
  <si>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</si>
  <si>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</si>
  <si>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</si>
  <si>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</si>
  <si>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</si>
  <si>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</si>
  <si>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</si>
  <si>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</si>
  <si>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</si>
  <si>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</si>
  <si>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</si>
  <si>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</si>
  <si>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</si>
  <si>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</si>
  <si>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</si>
  <si>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</si>
  <si>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</si>
  <si>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</si>
  <si>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</si>
  <si>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</si>
  <si>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</si>
  <si>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</si>
  <si>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</si>
  <si>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</si>
  <si>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</si>
  <si>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</si>
  <si>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</si>
  <si>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</si>
  <si>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</si>
  <si>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</si>
  <si>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</si>
  <si>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</si>
  <si>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</si>
  <si>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</si>
  <si>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</si>
  <si>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</si>
  <si>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</si>
  <si>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</si>
  <si>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</si>
  <si>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</si>
  <si>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</si>
  <si>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</si>
  <si>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</si>
  <si>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</si>
  <si>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</si>
  <si>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</si>
  <si>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</si>
  <si>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</si>
  <si>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</si>
  <si>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</si>
  <si>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</si>
  <si>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</si>
  <si>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</si>
  <si>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</si>
  <si>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</si>
  <si>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</si>
  <si>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</si>
  <si>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</si>
  <si>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</si>
  <si>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</si>
  <si>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</si>
  <si>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</si>
  <si>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</si>
  <si>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</si>
  <si>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</si>
  <si>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</si>
  <si>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</si>
  <si>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</si>
  <si>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</si>
  <si>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</si>
  <si>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</si>
  <si>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</si>
  <si>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</si>
  <si>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</si>
  <si>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</si>
  <si>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</si>
  <si>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</si>
  <si>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</si>
  <si>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</si>
  <si>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</si>
  <si>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</si>
  <si>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</si>
  <si>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</si>
  <si>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</si>
  <si>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</si>
  <si>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</si>
  <si>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</si>
  <si>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</si>
  <si>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</si>
  <si>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</si>
  <si>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</si>
  <si>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</si>
  <si>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</si>
  <si>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</si>
  <si>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</si>
  <si>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</si>
  <si>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</si>
  <si>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</si>
  <si>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</si>
  <si>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</si>
  <si>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</si>
  <si>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</si>
  <si>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</si>
  <si>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</si>
  <si>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</si>
  <si>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</si>
  <si>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</si>
  <si>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</si>
  <si>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</si>
  <si>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</si>
  <si>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</si>
  <si>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</si>
  <si>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</si>
  <si>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</si>
  <si>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</si>
  <si>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</si>
  <si>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</si>
  <si>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</si>
  <si>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</si>
  <si>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</si>
  <si>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</si>
  <si>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</si>
  <si>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</si>
  <si>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</si>
  <si>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</si>
  <si>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</si>
  <si>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</si>
  <si>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</si>
  <si>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</si>
  <si>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</si>
  <si>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</si>
  <si>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</si>
  <si>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</si>
  <si>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</si>
  <si>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</si>
  <si>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</si>
  <si>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</si>
  <si>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</si>
  <si>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</si>
  <si>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</si>
  <si>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</si>
  <si>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</si>
  <si>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</si>
  <si>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</si>
  <si>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</si>
  <si>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</si>
  <si>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</si>
  <si>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</si>
  <si>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</si>
  <si>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</si>
  <si>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</si>
  <si>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</si>
  <si>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</si>
  <si>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</si>
  <si>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</si>
  <si>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</si>
  <si>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</si>
  <si>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</si>
  <si>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</si>
  <si>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</si>
  <si>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</si>
  <si>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</si>
  <si>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</si>
  <si>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</si>
  <si>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</si>
  <si>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</si>
  <si>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</si>
  <si>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</si>
  <si>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</si>
  <si>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</si>
  <si>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</si>
  <si>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</si>
  <si>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</si>
  <si>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</si>
  <si>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</si>
  <si>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</si>
  <si>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</si>
  <si>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</si>
  <si>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</si>
  <si>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</si>
  <si>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</si>
  <si>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</si>
  <si>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</si>
  <si>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</si>
  <si>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</si>
  <si>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</si>
  <si>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</si>
  <si>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</si>
  <si>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</si>
  <si>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</si>
  <si>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</si>
  <si>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</si>
  <si>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</si>
  <si>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</si>
  <si>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</si>
  <si>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</si>
  <si>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</si>
  <si>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</si>
  <si>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</si>
  <si>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</si>
  <si>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</si>
  <si>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</si>
  <si>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</si>
  <si>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</si>
  <si>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</si>
  <si>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</si>
  <si>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</si>
  <si>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</si>
  <si>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</si>
  <si>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</si>
  <si>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</si>
  <si>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</si>
  <si>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</si>
  <si>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</si>
  <si>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</si>
  <si>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</si>
  <si>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</si>
  <si>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</si>
  <si>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</si>
  <si>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</si>
  <si>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</si>
  <si>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</si>
  <si>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</si>
  <si>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</si>
  <si>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</si>
  <si>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</si>
  <si>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</si>
  <si>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</si>
  <si>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</si>
  <si>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</si>
  <si>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</si>
  <si>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</si>
  <si>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</si>
  <si>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</si>
  <si>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</si>
  <si>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</si>
  <si>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</si>
  <si>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</si>
  <si>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</si>
  <si>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</si>
  <si>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</si>
  <si>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</si>
  <si>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</si>
  <si>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</si>
  <si>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</si>
  <si>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</si>
  <si>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</si>
  <si>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</si>
  <si>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</si>
  <si>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</si>
  <si>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</si>
  <si>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</si>
  <si>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</si>
  <si>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</si>
  <si>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</si>
  <si>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</si>
  <si>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</si>
  <si>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</si>
  <si>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</si>
  <si>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</si>
  <si>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</si>
  <si>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</si>
  <si>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</si>
  <si>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</si>
  <si>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</si>
  <si>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</si>
  <si>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</si>
  <si>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</si>
  <si>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</si>
  <si>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</si>
  <si>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</si>
  <si>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</si>
  <si>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</si>
  <si>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</si>
  <si>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</si>
  <si>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</si>
  <si>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</si>
  <si>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</si>
  <si>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</si>
  <si>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</si>
  <si>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</si>
  <si>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</si>
  <si>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</si>
  <si>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</si>
  <si>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</si>
  <si>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</si>
  <si>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</si>
  <si>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</si>
  <si>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</si>
  <si>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</si>
  <si>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</si>
  <si>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</si>
  <si>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</si>
  <si>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</si>
  <si>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</si>
  <si>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</si>
  <si>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</si>
  <si>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</si>
  <si>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</si>
  <si>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</si>
  <si>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</si>
  <si>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</si>
  <si>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</si>
  <si>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</si>
  <si>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</si>
  <si>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</si>
  <si>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</si>
  <si>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</si>
  <si>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</si>
  <si>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</si>
  <si>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</si>
  <si>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</si>
  <si>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</si>
  <si>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</si>
  <si>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</si>
  <si>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</si>
  <si>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</si>
  <si>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</si>
  <si>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</si>
  <si>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</si>
  <si>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</si>
  <si>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</si>
  <si>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</si>
  <si>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</si>
  <si>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</si>
  <si>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</si>
  <si>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</si>
  <si>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</si>
  <si>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</si>
  <si>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</si>
  <si>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</si>
  <si>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</si>
  <si>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</si>
  <si>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</si>
  <si>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</si>
  <si>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</si>
  <si>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</si>
  <si>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</si>
  <si>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</si>
  <si>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</si>
  <si>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</si>
  <si>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</si>
  <si>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</si>
  <si>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</si>
  <si>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</si>
  <si>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</si>
  <si>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</si>
  <si>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</si>
  <si>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</si>
  <si>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</si>
  <si>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</si>
  <si>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</si>
  <si>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</si>
  <si>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</si>
  <si>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</si>
  <si>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</si>
  <si>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</si>
  <si>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</si>
  <si>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</si>
  <si>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</si>
  <si>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</si>
  <si>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</si>
  <si>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</si>
  <si>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</si>
  <si>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</si>
  <si>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</si>
  <si>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</si>
  <si>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</si>
  <si>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</si>
  <si>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</si>
  <si>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</si>
  <si>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</si>
  <si>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</si>
  <si>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</si>
  <si>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</si>
  <si>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</si>
  <si>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</si>
  <si>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</si>
  <si>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</si>
  <si>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</si>
  <si>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</si>
  <si>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</si>
  <si>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</si>
  <si>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</si>
  <si>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</si>
  <si>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</si>
  <si>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</si>
  <si>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</si>
  <si>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</si>
  <si>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</si>
  <si>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</si>
  <si>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</si>
  <si>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</si>
  <si>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</si>
  <si>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</si>
  <si>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</si>
  <si>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</si>
  <si>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</si>
  <si>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</si>
  <si>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</si>
  <si>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</si>
  <si>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</si>
  <si>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</si>
  <si>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</si>
  <si>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</si>
  <si>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</si>
  <si>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</si>
  <si>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</si>
  <si>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</si>
  <si>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</si>
  <si>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</si>
  <si>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</si>
  <si>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</si>
  <si>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</si>
  <si>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</si>
  <si>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</si>
  <si>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</si>
  <si>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</si>
  <si>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</si>
  <si>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</si>
  <si>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</si>
  <si>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</si>
  <si>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</si>
  <si>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</si>
  <si>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</si>
  <si>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</si>
  <si>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</si>
  <si>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</si>
  <si>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</si>
  <si>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</si>
  <si>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</si>
  <si>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</si>
  <si>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</si>
  <si>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</si>
  <si>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</si>
  <si>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</si>
  <si>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</si>
  <si>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</si>
  <si>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</si>
  <si>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</si>
  <si>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</si>
  <si>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</si>
  <si>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</si>
  <si>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</si>
  <si>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</si>
  <si>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</si>
  <si>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</si>
  <si>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</si>
  <si>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</si>
  <si>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</si>
  <si>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</si>
  <si>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</si>
  <si>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</si>
  <si>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</si>
  <si>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</si>
  <si>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</si>
  <si>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</si>
  <si>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</si>
  <si>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</si>
  <si>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</si>
  <si>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</si>
  <si>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</si>
  <si>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</si>
  <si>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</si>
  <si>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</si>
  <si>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</si>
  <si>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</si>
  <si>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</si>
  <si>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</si>
  <si>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</si>
  <si>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</si>
  <si>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</si>
  <si>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</si>
  <si>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</si>
  <si>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</si>
  <si>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</si>
  <si>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</si>
  <si>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</si>
  <si>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</si>
  <si>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</si>
  <si>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</si>
  <si>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</si>
  <si>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</si>
  <si>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</si>
  <si>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</si>
  <si>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</si>
  <si>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</si>
  <si>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</si>
  <si>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</si>
  <si>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</si>
  <si>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</si>
  <si>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</si>
  <si>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</si>
  <si>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</si>
  <si>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</si>
  <si>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</si>
  <si>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</si>
  <si>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</si>
  <si>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</si>
  <si>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</si>
  <si>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</si>
  <si>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</si>
  <si>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</si>
  <si>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</si>
  <si>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</si>
  <si>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</si>
  <si>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</si>
  <si>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</si>
  <si>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</si>
  <si>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</si>
  <si>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</si>
  <si>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</si>
  <si>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</si>
  <si>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</si>
  <si>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</si>
  <si>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</si>
  <si>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</si>
  <si>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</si>
  <si>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</si>
  <si>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</si>
  <si>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</si>
  <si>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</si>
  <si>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</si>
  <si>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</si>
  <si>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</si>
  <si>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</si>
  <si>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</si>
  <si>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</si>
  <si>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</si>
  <si>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</si>
  <si>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</si>
  <si>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</si>
  <si>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</si>
  <si>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</si>
  <si>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</si>
  <si>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</si>
  <si>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</si>
  <si>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</si>
  <si>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</si>
  <si>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</si>
  <si>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</si>
  <si>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</si>
  <si>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</si>
  <si>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</si>
  <si>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</si>
  <si>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</si>
  <si>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</si>
  <si>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</si>
  <si>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</si>
  <si>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</si>
  <si>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</si>
  <si>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</si>
  <si>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</si>
  <si>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</si>
  <si>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</si>
  <si>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</si>
  <si>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</si>
  <si>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</si>
  <si>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</si>
  <si>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</si>
  <si>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</si>
  <si>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</si>
  <si>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</si>
  <si>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</si>
  <si>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</si>
  <si>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</si>
  <si>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</si>
  <si>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</si>
  <si>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</si>
  <si>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</si>
  <si>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</si>
  <si>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</si>
  <si>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</si>
  <si>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</si>
  <si>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</si>
  <si>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</si>
  <si>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</si>
  <si>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</si>
  <si>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</si>
  <si>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</si>
  <si>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</si>
  <si>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</si>
  <si>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</si>
  <si>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</si>
  <si>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</si>
  <si>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</si>
  <si>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</si>
  <si>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</si>
  <si>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</si>
  <si>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</si>
  <si>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</si>
  <si>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</si>
  <si>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</si>
  <si>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</si>
  <si>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</si>
  <si>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</si>
  <si>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</si>
  <si>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</si>
  <si>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</si>
  <si>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</si>
  <si>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</si>
  <si>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</si>
  <si>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</si>
  <si>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</si>
  <si>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</si>
  <si>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</si>
  <si>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</si>
  <si>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</si>
  <si>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</si>
  <si>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</si>
  <si>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</si>
  <si>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</si>
  <si>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</si>
  <si>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</si>
  <si>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</si>
  <si>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</si>
  <si>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</si>
  <si>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</si>
  <si>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</si>
  <si>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</si>
  <si>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</si>
  <si>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</si>
  <si>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</si>
  <si>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</si>
  <si>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</si>
  <si>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</si>
  <si>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</si>
  <si>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</si>
  <si>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</si>
  <si>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</si>
  <si>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</si>
  <si>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</si>
  <si>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</si>
  <si>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</si>
  <si>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</si>
  <si>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</si>
  <si>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</si>
  <si>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</si>
  <si>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</si>
  <si>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</si>
  <si>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</si>
  <si>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</si>
  <si>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</si>
  <si>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</si>
  <si>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</si>
  <si>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</si>
  <si>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</si>
  <si>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</si>
  <si>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</si>
  <si>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</si>
  <si>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</si>
  <si>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</si>
  <si>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</si>
  <si>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</si>
  <si>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</si>
  <si>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</si>
  <si>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</si>
  <si>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</si>
  <si>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</si>
  <si>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</si>
  <si>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</si>
  <si>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</si>
  <si>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</si>
  <si>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</si>
  <si>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</si>
  <si>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</si>
  <si>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</si>
  <si>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</si>
  <si>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</si>
  <si>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</si>
  <si>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</si>
  <si>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</si>
  <si>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</si>
  <si>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</si>
  <si>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</si>
  <si>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</si>
  <si>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</si>
  <si>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</si>
  <si>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</si>
  <si>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</si>
  <si>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</si>
  <si>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</si>
  <si>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</si>
  <si>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</si>
  <si>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</si>
  <si>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</si>
  <si>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</si>
  <si>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</si>
  <si>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</si>
  <si>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</si>
  <si>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</si>
  <si>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</si>
  <si>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</si>
  <si>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</si>
  <si>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</si>
  <si>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</si>
  <si>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</si>
  <si>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</si>
  <si>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</si>
  <si>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</si>
  <si>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</si>
  <si>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</si>
  <si>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</si>
  <si>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</si>
  <si>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</si>
  <si>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</si>
  <si>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</si>
  <si>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</si>
  <si>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</si>
  <si>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</si>
  <si>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</si>
  <si>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</si>
  <si>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</si>
  <si>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</si>
  <si>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</si>
  <si>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</si>
  <si>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</si>
  <si>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</si>
  <si>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</si>
  <si>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</si>
  <si>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</si>
  <si>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</si>
  <si>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</si>
  <si>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</si>
  <si>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</si>
  <si>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</si>
  <si>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</si>
  <si>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</si>
  <si>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</si>
  <si>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</si>
  <si>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</si>
  <si>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</si>
  <si>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</si>
  <si>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</si>
  <si>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</si>
  <si>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</si>
  <si>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</si>
  <si>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</si>
  <si>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</si>
  <si>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</si>
  <si>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</si>
  <si>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</si>
  <si>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</si>
  <si>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</si>
  <si>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</si>
  <si>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</si>
  <si>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</si>
  <si>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</si>
  <si>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</si>
  <si>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</si>
  <si>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</si>
  <si>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</si>
  <si>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</si>
  <si>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</si>
  <si>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</si>
  <si>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</si>
  <si>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</si>
  <si>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</si>
  <si>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</si>
  <si>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</si>
  <si>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</si>
  <si>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</si>
  <si>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</si>
  <si>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</si>
  <si>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</si>
  <si>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</si>
  <si>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</si>
  <si>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</si>
  <si>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</si>
  <si>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</si>
  <si>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</si>
  <si>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</si>
  <si>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</si>
  <si>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</si>
  <si>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</si>
  <si>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</si>
  <si>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</si>
  <si>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</si>
  <si>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</si>
  <si>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</si>
  <si>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</si>
  <si>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</si>
  <si>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</si>
  <si>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</si>
  <si>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</si>
  <si>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</si>
  <si>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</si>
  <si>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</si>
  <si>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</si>
  <si>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</si>
  <si>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</si>
  <si>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</si>
  <si>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</si>
  <si>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</si>
  <si>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</si>
  <si>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</si>
  <si>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</si>
  <si>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</si>
  <si>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</si>
  <si>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</si>
  <si>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</si>
  <si>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</si>
  <si>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</si>
  <si>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</si>
  <si>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</si>
  <si>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</si>
  <si>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</si>
  <si>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</si>
  <si>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</si>
  <si>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</si>
  <si>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</si>
  <si>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</si>
  <si>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</si>
  <si>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</si>
  <si>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</si>
  <si>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</si>
  <si>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</si>
  <si>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</si>
  <si>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</si>
  <si>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</si>
  <si>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</si>
  <si>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</si>
  <si>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</si>
  <si>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</si>
  <si>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</si>
  <si>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</si>
  <si>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</si>
  <si>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</si>
  <si>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</si>
  <si>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</si>
  <si>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</si>
  <si>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</si>
  <si>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</si>
  <si>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</si>
  <si>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</si>
  <si>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</si>
  <si>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</si>
  <si>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</si>
  <si>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</si>
  <si>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</si>
  <si>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</si>
  <si>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</si>
  <si>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</si>
  <si>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</si>
  <si>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</si>
  <si>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</si>
  <si>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</si>
  <si>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</si>
  <si>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</si>
  <si>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</si>
  <si>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</si>
  <si>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</si>
  <si>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</si>
  <si>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</si>
  <si>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</si>
  <si>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</si>
  <si>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</si>
  <si>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</si>
  <si>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</si>
  <si>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</si>
  <si>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</si>
  <si>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</si>
  <si>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</si>
  <si>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</si>
  <si>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</si>
  <si>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</si>
  <si>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</si>
  <si>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</si>
  <si>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</si>
  <si>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</si>
  <si>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</si>
  <si>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</si>
  <si>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</si>
  <si>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</si>
  <si>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</si>
  <si>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</si>
  <si>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</si>
  <si>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</si>
  <si>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</si>
  <si>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</si>
  <si>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</si>
  <si>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</si>
  <si>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</si>
  <si>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</si>
  <si>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</si>
  <si>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</si>
  <si>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</si>
  <si>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</si>
  <si>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</si>
  <si>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</si>
  <si>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</si>
  <si>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</si>
  <si>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</si>
  <si>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</si>
  <si>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</si>
  <si>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</si>
  <si>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</si>
  <si>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</si>
  <si>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</si>
  <si>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</si>
  <si>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</si>
  <si>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</si>
  <si>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</si>
  <si>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</si>
  <si>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</si>
  <si>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</si>
  <si>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</si>
  <si>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</si>
  <si>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</si>
  <si>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</si>
  <si>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</si>
  <si>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</si>
  <si>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</si>
  <si>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</si>
  <si>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</si>
  <si>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</si>
  <si>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</si>
  <si>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</si>
  <si>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</si>
  <si>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</si>
  <si>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</si>
  <si>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</si>
  <si>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</si>
  <si>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</si>
  <si>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</si>
  <si>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</si>
  <si>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</si>
  <si>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</si>
  <si>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</si>
  <si>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</si>
  <si>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</si>
  <si>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</si>
  <si>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</si>
  <si>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</si>
  <si>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</si>
  <si>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</si>
  <si>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</si>
  <si>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</si>
  <si>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</si>
  <si>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</si>
  <si>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</si>
  <si>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</si>
  <si>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</si>
  <si>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</si>
  <si>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</si>
  <si>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</si>
  <si>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</si>
  <si>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</si>
  <si>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</si>
  <si>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</si>
  <si>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</si>
  <si>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</si>
  <si>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</si>
  <si>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</si>
  <si>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</si>
  <si>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</si>
  <si>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</si>
  <si>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</si>
  <si>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</si>
  <si>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</si>
  <si>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</si>
  <si>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</si>
  <si>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</si>
  <si>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</si>
  <si>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</si>
  <si>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</si>
  <si>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</si>
  <si>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</si>
  <si>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</si>
  <si>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</si>
  <si>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</si>
  <si>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</si>
  <si>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</si>
  <si>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</si>
  <si>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</si>
  <si>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</si>
  <si>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</si>
  <si>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</si>
  <si>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</si>
  <si>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</si>
  <si>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</si>
  <si>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</si>
  <si>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</si>
  <si>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</si>
  <si>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</si>
  <si>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</si>
  <si>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</si>
  <si>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</si>
  <si>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</si>
  <si>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</si>
  <si>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</si>
  <si>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</si>
  <si>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</si>
  <si>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</si>
  <si>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</si>
  <si>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</si>
  <si>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</si>
  <si>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</si>
  <si>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</si>
  <si>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</si>
  <si>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</si>
  <si>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</si>
  <si>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</si>
  <si>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</si>
  <si>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</si>
  <si>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</si>
  <si>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</si>
  <si>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</si>
  <si>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</si>
  <si>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</si>
  <si>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</si>
  <si>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</si>
  <si>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</si>
  <si>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</si>
  <si>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</si>
  <si>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</si>
  <si>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</si>
  <si>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</si>
  <si>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</si>
  <si>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</si>
  <si>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</si>
  <si>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</si>
  <si>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</si>
  <si>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</si>
  <si>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</si>
  <si>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</si>
  <si>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</si>
  <si>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</si>
  <si>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</si>
  <si>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</si>
  <si>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</si>
  <si>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</si>
  <si>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</si>
  <si>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</si>
  <si>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</si>
  <si>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</si>
  <si>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</si>
  <si>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</si>
  <si>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</si>
  <si>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</si>
  <si>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</si>
  <si>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</si>
  <si>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</si>
  <si>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</si>
  <si>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</si>
  <si>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</si>
  <si>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</si>
  <si>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</si>
  <si>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</si>
  <si>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</si>
  <si>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</si>
  <si>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</si>
  <si>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</si>
  <si>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</si>
  <si>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</si>
  <si>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</si>
  <si>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</si>
  <si>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</si>
  <si>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</si>
  <si>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</si>
  <si>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</si>
  <si>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</si>
  <si>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</si>
  <si>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</si>
  <si>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</si>
  <si>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</si>
  <si>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</si>
  <si>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</si>
  <si>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</si>
  <si>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</si>
  <si>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</si>
  <si>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</si>
  <si>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</si>
  <si>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</si>
  <si>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</si>
  <si>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</si>
  <si>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</si>
  <si>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</si>
  <si>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</si>
  <si>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</si>
  <si>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</si>
  <si>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</si>
  <si>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</si>
  <si>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</si>
  <si>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</si>
  <si>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</si>
  <si>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</si>
  <si>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</si>
  <si>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</si>
  <si>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</si>
  <si>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</si>
  <si>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</si>
  <si>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</si>
  <si>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</si>
  <si>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</si>
  <si>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</si>
  <si>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</si>
  <si>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</si>
  <si>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</si>
  <si>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</si>
  <si>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</si>
  <si>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</si>
  <si>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</si>
  <si>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</si>
  <si>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</si>
  <si>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</si>
  <si>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</si>
  <si>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</si>
  <si>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</si>
  <si>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</si>
  <si>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</si>
  <si>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</si>
  <si>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</si>
  <si>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</si>
  <si>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</si>
  <si>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</si>
  <si>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</si>
  <si>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</si>
  <si>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</si>
  <si>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</si>
  <si>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</si>
  <si>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</si>
  <si>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</si>
  <si>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</si>
  <si>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</si>
  <si>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</si>
  <si>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</si>
  <si>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</si>
  <si>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</si>
  <si>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</si>
  <si>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</si>
  <si>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</si>
  <si>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</si>
  <si>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</si>
  <si>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</si>
  <si>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</si>
  <si>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</si>
  <si>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</si>
  <si>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</si>
  <si>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</si>
  <si>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</si>
  <si>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</si>
  <si>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</si>
  <si>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</si>
  <si>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</si>
  <si>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</si>
  <si>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</si>
  <si>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</si>
  <si>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</si>
  <si>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</si>
  <si>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</si>
  <si>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</si>
  <si>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</si>
  <si>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</si>
  <si>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</si>
  <si>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</si>
  <si>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</si>
  <si>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</si>
  <si>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</si>
  <si>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</si>
  <si>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</si>
  <si>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</si>
  <si>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</si>
  <si>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</si>
  <si>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</si>
  <si>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</si>
  <si>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</si>
  <si>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</si>
  <si>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</si>
  <si>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</si>
  <si>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</si>
  <si>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</si>
  <si>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</si>
  <si>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</si>
  <si>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</si>
  <si>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</si>
  <si>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</si>
  <si>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</si>
  <si>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</si>
  <si>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</si>
  <si>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</si>
  <si>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</si>
  <si>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</si>
  <si>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</si>
  <si>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</si>
  <si>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</si>
  <si>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</si>
  <si>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</si>
  <si>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</si>
  <si>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</si>
  <si>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</si>
  <si>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</si>
  <si>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</si>
  <si>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</si>
  <si>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</si>
  <si>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</si>
  <si>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</si>
  <si>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</si>
  <si>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</si>
  <si>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</si>
  <si>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</si>
  <si>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</si>
  <si>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</si>
  <si>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</si>
  <si>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</si>
  <si>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</si>
  <si>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</si>
  <si>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</si>
  <si>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</si>
  <si>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</si>
  <si>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</si>
  <si>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</si>
  <si>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</si>
  <si>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</si>
  <si>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</si>
  <si>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</si>
  <si>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</si>
  <si>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</si>
  <si>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</si>
  <si>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</si>
  <si>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</si>
  <si>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</si>
  <si>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</si>
  <si>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</si>
  <si>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</si>
  <si>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</si>
  <si>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</si>
  <si>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</si>
  <si>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</si>
  <si>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</si>
  <si>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</si>
  <si>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</si>
  <si>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</si>
  <si>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</si>
  <si>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</si>
  <si>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</si>
  <si>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</si>
  <si>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</si>
  <si>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</si>
  <si>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</si>
  <si>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</si>
  <si>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</si>
  <si>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</si>
  <si>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</si>
  <si>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</si>
  <si>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</si>
  <si>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</si>
  <si>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</si>
  <si>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</si>
  <si>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</si>
  <si>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</si>
  <si>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</si>
  <si>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</si>
  <si>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</si>
  <si>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</si>
  <si>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</si>
  <si>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</si>
  <si>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</si>
  <si>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</si>
  <si>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</si>
  <si>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</si>
  <si>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</si>
  <si>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</si>
  <si>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</si>
  <si>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</si>
  <si>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</si>
  <si>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</si>
  <si>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</si>
  <si>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</si>
  <si>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</si>
  <si>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</si>
  <si>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</si>
  <si>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</si>
  <si>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</si>
  <si>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</si>
  <si>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</si>
  <si>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</si>
  <si>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</si>
  <si>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</si>
  <si>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</si>
  <si>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</si>
  <si>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</si>
  <si>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</si>
  <si>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</si>
  <si>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</si>
  <si>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</si>
  <si>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</si>
  <si>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</si>
  <si>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</si>
  <si>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</si>
  <si>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</si>
  <si>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</si>
  <si>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</si>
  <si>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</si>
  <si>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</si>
  <si>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</si>
  <si>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</si>
  <si>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</si>
  <si>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</si>
  <si>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</si>
  <si>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</si>
  <si>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</si>
  <si>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</si>
  <si>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</si>
  <si>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</si>
  <si>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</si>
  <si>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</si>
  <si>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</si>
  <si>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</si>
  <si>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</si>
  <si>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</si>
  <si>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</si>
  <si>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</si>
  <si>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</si>
  <si>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</si>
  <si>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</si>
  <si>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</si>
  <si>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</si>
  <si>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</si>
  <si>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</si>
  <si>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</si>
  <si>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</si>
  <si>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</si>
  <si>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</si>
  <si>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</si>
  <si>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</si>
  <si>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</si>
  <si>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</si>
  <si>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</si>
  <si>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</si>
  <si>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</si>
  <si>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</si>
  <si>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</si>
  <si>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</si>
  <si>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</si>
  <si>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</si>
  <si>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</si>
  <si>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</si>
  <si>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</si>
  <si>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</si>
  <si>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</si>
  <si>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</si>
  <si>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</si>
  <si>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</si>
  <si>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</si>
  <si>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</si>
  <si>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</si>
  <si>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</si>
  <si>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</si>
  <si>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</si>
  <si>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</si>
  <si>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</si>
  <si>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</si>
  <si>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</si>
  <si>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</si>
  <si>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</si>
  <si>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</si>
  <si>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</si>
  <si>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</si>
  <si>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</si>
  <si>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</si>
  <si>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</si>
  <si>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</si>
  <si>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</si>
  <si>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</si>
  <si>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</si>
  <si>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</si>
  <si>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</si>
  <si>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</si>
  <si>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</si>
  <si>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</si>
  <si>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</si>
  <si>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</si>
  <si>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</si>
  <si>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</si>
  <si>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</si>
  <si>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</si>
  <si>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</si>
  <si>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</si>
  <si>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</si>
  <si>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</si>
  <si>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</si>
  <si>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</si>
  <si>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</si>
  <si>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</si>
  <si>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</si>
  <si>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</si>
  <si>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</si>
  <si>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</si>
  <si>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</si>
  <si>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</si>
  <si>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</si>
  <si>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</si>
  <si>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</si>
  <si>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</si>
  <si>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</si>
  <si>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</si>
  <si>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</si>
  <si>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</si>
  <si>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</si>
  <si>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</si>
  <si>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</si>
  <si>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</si>
  <si>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</si>
  <si>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</si>
  <si>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</si>
  <si>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</si>
  <si>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</si>
  <si>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</si>
  <si>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</si>
  <si>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</si>
  <si>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</si>
  <si>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</si>
  <si>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</si>
  <si>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</si>
  <si>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</si>
  <si>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</si>
  <si>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</si>
  <si>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</si>
  <si>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</si>
  <si>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</si>
  <si>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</si>
  <si>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</si>
  <si>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</si>
  <si>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</si>
  <si>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</si>
  <si>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</si>
  <si>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</si>
  <si>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</si>
  <si>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</si>
  <si>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</si>
  <si>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</si>
  <si>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</si>
  <si>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</si>
  <si>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</si>
  <si>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</si>
  <si>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</si>
  <si>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</si>
  <si>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</si>
  <si>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</si>
  <si>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</si>
  <si>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</si>
  <si>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</si>
  <si>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</si>
  <si>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</si>
  <si>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</si>
  <si>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</si>
  <si>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</si>
  <si>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</si>
  <si>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</si>
  <si>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</si>
  <si>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</si>
  <si>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</si>
  <si>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</si>
  <si>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</si>
  <si>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</si>
  <si>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</si>
  <si>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</si>
  <si>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</si>
  <si>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</si>
  <si>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</si>
  <si>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</si>
  <si>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</si>
  <si>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</si>
  <si>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</si>
  <si>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</si>
  <si>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</si>
  <si>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</si>
  <si>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</si>
  <si>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</si>
  <si>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</si>
  <si>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</si>
  <si>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</si>
  <si>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</si>
  <si>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</si>
  <si>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</si>
  <si>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</si>
  <si>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</si>
  <si>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</si>
  <si>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</si>
  <si>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</si>
  <si>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</si>
  <si>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</si>
  <si>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</si>
  <si>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</si>
  <si>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</si>
  <si>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</si>
  <si>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</si>
  <si>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</si>
  <si>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</si>
  <si>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</si>
  <si>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</si>
  <si>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</si>
  <si>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</si>
  <si>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</si>
  <si>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</si>
  <si>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</si>
  <si>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</si>
  <si>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</si>
  <si>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</si>
  <si>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</si>
  <si>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</si>
  <si>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</si>
  <si>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</si>
  <si>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</si>
  <si>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</si>
  <si>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</si>
  <si>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</si>
  <si>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</si>
  <si>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</si>
  <si>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</si>
  <si>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</si>
  <si>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</si>
  <si>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</si>
  <si>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</si>
  <si>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</si>
  <si>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</si>
  <si>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</si>
  <si>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</si>
  <si>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</si>
  <si>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</si>
  <si>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</si>
  <si>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</si>
  <si>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</si>
  <si>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</si>
  <si>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</si>
  <si>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</si>
  <si>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</si>
  <si>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</si>
  <si>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</si>
  <si>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</si>
  <si>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</si>
  <si>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</si>
  <si>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</si>
  <si>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</si>
  <si>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</si>
  <si>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</si>
  <si>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</si>
  <si>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</si>
  <si>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</si>
  <si>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</si>
  <si>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</si>
  <si>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</si>
  <si>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</si>
  <si>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</si>
  <si>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</si>
  <si>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</si>
  <si>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</si>
  <si>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</si>
  <si>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</si>
  <si>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</si>
  <si>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</si>
  <si>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</si>
  <si>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</si>
  <si>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</si>
  <si>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</si>
  <si>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</si>
  <si>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</si>
  <si>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</si>
  <si>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</si>
  <si>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</si>
  <si>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</si>
  <si>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</si>
  <si>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</si>
  <si>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</si>
  <si>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</si>
  <si>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</si>
  <si>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</si>
  <si>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</si>
  <si>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</si>
  <si>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</si>
  <si>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</si>
  <si>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</si>
  <si>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</si>
  <si>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</si>
  <si>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</si>
  <si>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</si>
  <si>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</si>
  <si>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</si>
  <si>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</si>
  <si>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</si>
  <si>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</si>
  <si>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</si>
  <si>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</si>
  <si>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</si>
  <si>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</si>
  <si>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</si>
  <si>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</si>
  <si>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</si>
  <si>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</si>
  <si>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</si>
  <si>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</si>
  <si>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</si>
  <si>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</si>
  <si>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</si>
  <si>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</si>
  <si>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</si>
  <si>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</si>
  <si>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</si>
  <si>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</si>
  <si>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</si>
  <si>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</si>
  <si>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</si>
  <si>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</si>
  <si>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</si>
  <si>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</si>
  <si>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</si>
  <si>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</si>
  <si>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</si>
  <si>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</si>
  <si>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</si>
  <si>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</si>
  <si>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</si>
  <si>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</si>
  <si>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</si>
  <si>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</si>
  <si>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</si>
  <si>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</si>
  <si>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</si>
  <si>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</si>
  <si>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</si>
  <si>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</si>
  <si>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</si>
  <si>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</si>
  <si>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</si>
  <si>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</si>
  <si>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</si>
  <si>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</si>
  <si>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</si>
  <si>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</si>
  <si>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</si>
  <si>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</si>
  <si>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</si>
  <si>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</si>
  <si>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</si>
  <si>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</si>
  <si>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</si>
  <si>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</si>
  <si>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</si>
  <si>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</si>
  <si>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</si>
  <si>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</si>
  <si>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</si>
  <si>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</si>
  <si>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</si>
  <si>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</si>
  <si>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</si>
  <si>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</si>
  <si>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</si>
  <si>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</si>
  <si>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</si>
  <si>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</si>
  <si>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</si>
  <si>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</si>
  <si>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</si>
  <si>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</si>
  <si>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</si>
  <si>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</si>
  <si>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</si>
  <si>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</si>
  <si>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</si>
  <si>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</si>
  <si>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</si>
  <si>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</si>
  <si>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</si>
  <si>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</si>
  <si>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</si>
  <si>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</si>
  <si>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</si>
  <si>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</si>
  <si>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</si>
  <si>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</si>
  <si>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</si>
  <si>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</si>
  <si>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</si>
  <si>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</si>
  <si>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</si>
  <si>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</si>
  <si>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</si>
  <si>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</si>
  <si>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</si>
  <si>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</si>
  <si>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</si>
  <si>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</si>
  <si>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</si>
  <si>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</si>
  <si>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</si>
  <si>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</si>
  <si>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</si>
  <si>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</si>
  <si>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</si>
  <si>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</si>
  <si>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</si>
  <si>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</si>
  <si>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</si>
  <si>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</si>
  <si>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</si>
  <si>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</si>
  <si>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</si>
  <si>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</si>
  <si>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</si>
  <si>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</si>
  <si>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</si>
  <si>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</si>
  <si>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</si>
  <si>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</si>
  <si>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</si>
  <si>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</si>
  <si>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</si>
  <si>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</si>
  <si>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</si>
  <si>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</si>
  <si>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</si>
  <si>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</si>
  <si>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</si>
  <si>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</si>
  <si>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</si>
  <si>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</si>
  <si>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</si>
  <si>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</si>
  <si>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</si>
  <si>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</si>
  <si>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</si>
  <si>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</si>
  <si>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</si>
  <si>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</si>
  <si>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</si>
  <si>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</si>
  <si>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</si>
  <si>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</si>
  <si>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</si>
  <si>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</si>
  <si>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</si>
  <si>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</si>
  <si>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</si>
  <si>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</si>
  <si>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</si>
  <si>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</si>
  <si>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</si>
  <si>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</si>
  <si>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</si>
  <si>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</si>
  <si>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</si>
  <si>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</si>
  <si>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</si>
  <si>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</si>
  <si>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</si>
  <si>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</si>
  <si>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</si>
  <si>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</si>
  <si>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</si>
  <si>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</si>
  <si>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</si>
  <si>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</si>
  <si>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</si>
  <si>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</si>
  <si>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</si>
  <si>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</si>
  <si>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</si>
  <si>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</si>
  <si>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</si>
  <si>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</si>
  <si>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</si>
  <si>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</si>
  <si>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</si>
  <si>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</si>
  <si>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</si>
  <si>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</si>
  <si>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</si>
  <si>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</si>
  <si>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</si>
  <si>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</si>
  <si>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</si>
  <si>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</si>
  <si>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</si>
  <si>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</si>
  <si>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</si>
  <si>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</si>
  <si>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</si>
  <si>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</si>
  <si>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</si>
  <si>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</si>
  <si>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</si>
  <si>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</si>
  <si>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</si>
  <si>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</si>
  <si>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</si>
  <si>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</si>
  <si>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</si>
  <si>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</si>
  <si>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</si>
  <si>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</si>
  <si>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</si>
  <si>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</si>
  <si>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</si>
  <si>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</si>
  <si>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</si>
  <si>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</si>
  <si>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</si>
  <si>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</si>
  <si>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</si>
  <si>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</si>
  <si>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</si>
  <si>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</si>
  <si>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</si>
  <si>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</si>
  <si>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</si>
  <si>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</si>
  <si>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</si>
  <si>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</si>
  <si>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</si>
  <si>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</si>
  <si>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</si>
  <si>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</si>
  <si>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</si>
  <si>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</si>
  <si>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</si>
  <si>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</si>
  <si>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</si>
  <si>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</si>
  <si>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</si>
  <si>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</si>
  <si>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</si>
  <si>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</si>
  <si>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</si>
  <si>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</si>
  <si>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</si>
  <si>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</si>
  <si>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</si>
  <si>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</si>
  <si>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</si>
  <si>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</si>
  <si>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</si>
  <si>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</si>
  <si>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</si>
  <si>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</si>
  <si>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</si>
  <si>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</si>
  <si>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</si>
  <si>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</si>
  <si>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</si>
  <si>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</si>
  <si>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</si>
  <si>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</si>
  <si>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</si>
  <si>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</si>
  <si>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</si>
  <si>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</si>
  <si>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</si>
  <si>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</si>
  <si>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</si>
  <si>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</si>
  <si>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</si>
  <si>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</si>
  <si>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</si>
  <si>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</si>
  <si>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</si>
  <si>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</si>
  <si>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</si>
  <si>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</si>
  <si>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</si>
  <si>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</si>
  <si>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</si>
  <si>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</si>
  <si>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</si>
  <si>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</si>
  <si>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</si>
  <si>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</si>
  <si>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</si>
  <si>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</si>
  <si>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</si>
  <si>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</si>
  <si>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</si>
  <si>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</si>
  <si>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</si>
  <si>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</si>
  <si>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</si>
  <si>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</si>
  <si>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</si>
  <si>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</si>
  <si>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</si>
  <si>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</si>
  <si>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</si>
  <si>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</si>
  <si>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</si>
  <si>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</si>
  <si>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</si>
  <si>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</si>
  <si>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</si>
  <si>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</si>
  <si>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</si>
  <si>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</si>
  <si>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</si>
  <si>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</si>
  <si>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</si>
  <si>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</si>
  <si>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</si>
  <si>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</si>
  <si>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</si>
  <si>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</si>
  <si>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</si>
  <si>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</si>
  <si>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</si>
  <si>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</si>
  <si>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</si>
  <si>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</si>
  <si>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</si>
  <si>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</si>
  <si>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</si>
  <si>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</si>
  <si>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</si>
  <si>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</si>
  <si>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</si>
  <si>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</si>
  <si>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</si>
  <si>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</si>
  <si>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</si>
  <si>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</si>
  <si>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</si>
  <si>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</si>
  <si>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</si>
  <si>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</si>
  <si>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</si>
  <si>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</si>
  <si>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</si>
  <si>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</si>
  <si>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</si>
  <si>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</si>
  <si>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</si>
  <si>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</si>
  <si>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</si>
  <si>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</si>
  <si>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</si>
  <si>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</si>
  <si>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</si>
  <si>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</si>
  <si>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</si>
  <si>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</si>
  <si>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</si>
  <si>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</si>
  <si>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</si>
  <si>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</si>
  <si>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</si>
  <si>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</si>
  <si>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</si>
  <si>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</si>
  <si>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</si>
  <si>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</si>
  <si>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</si>
  <si>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</si>
  <si>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</si>
  <si>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</si>
  <si>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</si>
  <si>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</si>
  <si>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</si>
  <si>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</si>
  <si>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</si>
  <si>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</si>
  <si>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</si>
  <si>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</si>
  <si>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</si>
  <si>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</si>
  <si>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</si>
  <si>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</si>
  <si>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</si>
  <si>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</si>
  <si>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</si>
  <si>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</si>
  <si>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</si>
  <si>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</si>
  <si>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</si>
  <si>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</si>
  <si>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</si>
  <si>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</si>
  <si>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</si>
  <si>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</si>
  <si>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</si>
  <si>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</si>
  <si>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</si>
  <si>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</si>
  <si>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</si>
  <si>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</si>
  <si>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</si>
  <si>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</si>
  <si>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</si>
  <si>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</si>
  <si>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</si>
  <si>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</si>
  <si>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</si>
  <si>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</si>
  <si>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</si>
  <si>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</si>
  <si>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</si>
  <si>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</si>
  <si>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</si>
  <si>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</si>
  <si>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</si>
  <si>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</si>
  <si>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</si>
  <si>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</si>
  <si>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</si>
  <si>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</si>
  <si>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</si>
  <si>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</si>
  <si>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</si>
  <si>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</si>
  <si>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</si>
  <si>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</si>
  <si>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</si>
  <si>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</si>
  <si>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</si>
  <si>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</si>
  <si>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</si>
  <si>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</si>
  <si>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</si>
  <si>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</si>
  <si>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</si>
  <si>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</si>
  <si>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</si>
  <si>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</si>
  <si>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</si>
  <si>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</si>
  <si>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</si>
  <si>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</si>
  <si>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</si>
  <si>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</si>
  <si>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</si>
  <si>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</si>
  <si>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</si>
  <si>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</si>
  <si>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</si>
  <si>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</si>
  <si>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</si>
  <si>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</si>
  <si>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</si>
  <si>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</si>
  <si>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</si>
  <si>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</si>
  <si>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</si>
  <si>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</si>
  <si>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</si>
  <si>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</si>
  <si>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</si>
  <si>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</si>
  <si>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</si>
  <si>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</si>
  <si>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</si>
  <si>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</si>
  <si>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</si>
  <si>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</si>
  <si>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</si>
  <si>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</si>
  <si>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</si>
  <si>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</si>
  <si>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</si>
  <si>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</si>
  <si>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</si>
  <si>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</si>
  <si>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</si>
  <si>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</si>
  <si>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</si>
  <si>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</si>
  <si>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</si>
  <si>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</si>
  <si>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</si>
  <si>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</si>
  <si>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</si>
  <si>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</si>
  <si>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</si>
  <si>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</si>
  <si>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</si>
  <si>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</si>
  <si>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</si>
  <si>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</si>
  <si>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</si>
  <si>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</si>
  <si>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</si>
  <si>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</si>
  <si>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</si>
  <si>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</si>
  <si>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</si>
  <si>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</si>
  <si>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</si>
  <si>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</si>
  <si>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</si>
  <si>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</si>
  <si>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</si>
  <si>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</si>
  <si>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</si>
  <si>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</si>
  <si>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</si>
  <si>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</si>
  <si>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</si>
  <si>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</si>
  <si>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</si>
  <si>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</si>
  <si>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</si>
  <si>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</si>
  <si>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</si>
  <si>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</si>
  <si>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</si>
  <si>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</si>
  <si>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</si>
  <si>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</si>
  <si>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</si>
  <si>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</si>
  <si>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</si>
  <si>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</si>
  <si>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</si>
  <si>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</si>
  <si>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</si>
  <si>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</si>
  <si>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</si>
  <si>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</si>
  <si>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</si>
  <si>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</si>
  <si>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</si>
  <si>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</si>
  <si>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</si>
  <si>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</si>
  <si>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</si>
  <si>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</si>
  <si>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</si>
  <si>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</si>
  <si>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</si>
  <si>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</si>
  <si>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</si>
  <si>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</si>
  <si>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</si>
  <si>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</si>
  <si>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</si>
  <si>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</si>
  <si>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</si>
  <si>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</si>
  <si>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</si>
  <si>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</si>
  <si>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</si>
  <si>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</si>
  <si>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</si>
  <si>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</si>
  <si>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</si>
  <si>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</si>
  <si>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</si>
  <si>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</si>
  <si>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</si>
  <si>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</si>
  <si>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</si>
  <si>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</si>
  <si>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</si>
  <si>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</si>
  <si>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</si>
  <si>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</si>
  <si>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</si>
  <si>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</si>
  <si>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</si>
  <si>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</si>
  <si>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</si>
  <si>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</si>
  <si>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</si>
  <si>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</si>
  <si>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</si>
  <si>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</si>
  <si>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</si>
  <si>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</si>
  <si>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</si>
  <si>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</si>
  <si>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</si>
  <si>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</si>
  <si>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</si>
  <si>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</si>
  <si>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</si>
  <si>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</si>
  <si>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</si>
  <si>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</si>
  <si>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</si>
  <si>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</si>
  <si>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</si>
  <si>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</si>
  <si>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</si>
  <si>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</si>
  <si>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</si>
  <si>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</si>
  <si>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</si>
  <si>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</si>
  <si>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</si>
  <si>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</si>
  <si>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</si>
  <si>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</si>
  <si>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</si>
  <si>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</si>
  <si>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</si>
  <si>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</si>
  <si>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</si>
  <si>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</si>
  <si>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</si>
  <si>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</si>
  <si>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</si>
  <si>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</si>
  <si>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</si>
  <si>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</si>
  <si>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</si>
  <si>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</si>
  <si>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</si>
  <si>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</si>
  <si>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</si>
  <si>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</si>
  <si>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</si>
  <si>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</si>
  <si>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</si>
  <si>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</si>
  <si>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</si>
  <si>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</si>
  <si>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</si>
  <si>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</si>
  <si>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</si>
  <si>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</si>
  <si>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</si>
  <si>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</si>
  <si>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</si>
  <si>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</si>
  <si>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</si>
  <si>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</si>
  <si>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</si>
  <si>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</si>
  <si>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</si>
  <si>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</si>
  <si>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</si>
  <si>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</si>
  <si>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</si>
  <si>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</si>
  <si>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</si>
  <si>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</si>
  <si>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</si>
  <si>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</si>
  <si>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</si>
  <si>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</si>
  <si>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</si>
  <si>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</si>
  <si>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</si>
  <si>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</si>
  <si>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</si>
  <si>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</si>
  <si>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</si>
  <si>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</si>
  <si>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</si>
  <si>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</si>
  <si>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</si>
  <si>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</si>
  <si>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</si>
  <si>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</si>
  <si>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</si>
  <si>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</si>
  <si>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</si>
  <si>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</si>
  <si>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</si>
  <si>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</si>
  <si>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</si>
  <si>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</si>
  <si>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</si>
  <si>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</si>
  <si>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</si>
  <si>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</si>
  <si>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</si>
  <si>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</si>
  <si>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</si>
  <si>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</si>
  <si>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</si>
  <si>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</si>
  <si>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</si>
  <si>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</si>
  <si>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</si>
  <si>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</si>
  <si>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</si>
  <si>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</si>
  <si>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</si>
  <si>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</si>
  <si>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</si>
  <si>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</si>
  <si>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</si>
  <si>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</si>
  <si>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</si>
  <si>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</si>
  <si>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</si>
  <si>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</si>
  <si>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</si>
  <si>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</si>
  <si>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</si>
  <si>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</si>
  <si>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</si>
  <si>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</si>
  <si>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</si>
  <si>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</si>
  <si>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</si>
  <si>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</si>
  <si>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</si>
  <si>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</si>
  <si>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</si>
  <si>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</si>
  <si>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</si>
  <si>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</si>
  <si>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</si>
  <si>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</si>
  <si>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</si>
  <si>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</si>
  <si>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</si>
  <si>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</si>
  <si>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</si>
  <si>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</si>
  <si>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</si>
  <si>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</si>
  <si>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</si>
  <si>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</si>
  <si>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</si>
  <si>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</si>
  <si>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</si>
  <si>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</si>
  <si>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</si>
  <si>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</si>
  <si>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</si>
  <si>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</si>
  <si>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</si>
  <si>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</si>
  <si>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</si>
  <si>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</si>
  <si>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</si>
  <si>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</si>
  <si>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</si>
  <si>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</si>
  <si>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</si>
  <si>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</si>
  <si>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</si>
  <si>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</si>
  <si>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</si>
  <si>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</si>
  <si>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</si>
  <si>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</si>
  <si>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</si>
  <si>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</si>
  <si>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</si>
  <si>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</si>
  <si>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</si>
  <si>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</si>
  <si>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</si>
  <si>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</si>
  <si>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</si>
  <si>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</si>
  <si>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</si>
  <si>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</si>
  <si>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</si>
  <si>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</si>
  <si>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</si>
  <si>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</si>
  <si>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</si>
  <si>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</si>
  <si>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</si>
  <si>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</si>
  <si>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</si>
  <si>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</si>
  <si>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</si>
  <si>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</si>
  <si>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</si>
  <si>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</si>
  <si>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</si>
  <si>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</si>
  <si>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</si>
  <si>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</si>
  <si>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</si>
  <si>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</si>
  <si>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</si>
  <si>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</si>
  <si>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</si>
  <si>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</si>
  <si>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</si>
  <si>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</si>
  <si>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</si>
  <si>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</si>
  <si>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</si>
  <si>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</si>
  <si>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</si>
  <si>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</si>
  <si>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</si>
  <si>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</si>
  <si>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</si>
  <si>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</si>
  <si>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</si>
  <si>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</si>
  <si>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</si>
  <si>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</si>
  <si>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</si>
  <si>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</si>
  <si>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</si>
  <si>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</si>
  <si>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</si>
  <si>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</si>
  <si>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</si>
  <si>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</si>
  <si>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</si>
  <si>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</si>
  <si>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</si>
  <si>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</si>
  <si>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</si>
  <si>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</si>
  <si>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</si>
  <si>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</si>
  <si>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</si>
  <si>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</si>
  <si>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</si>
  <si>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</si>
  <si>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</si>
  <si>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</si>
  <si>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</si>
  <si>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</si>
  <si>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</si>
  <si>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</si>
  <si>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</si>
  <si>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</si>
  <si>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</si>
  <si>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</si>
  <si>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</si>
  <si>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</si>
  <si>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</si>
  <si>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</si>
  <si>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</si>
  <si>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</si>
  <si>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</si>
  <si>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</si>
  <si>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</si>
  <si>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</si>
  <si>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</si>
  <si>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</si>
  <si>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</si>
  <si>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</si>
  <si>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</si>
  <si>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</si>
  <si>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</si>
  <si>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</si>
  <si>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</si>
  <si>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</si>
  <si>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</si>
  <si>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</si>
  <si>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</si>
  <si>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</si>
  <si>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</si>
  <si>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</si>
  <si>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</si>
  <si>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</si>
  <si>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</si>
  <si>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</si>
  <si>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</si>
  <si>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</si>
  <si>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</si>
  <si>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</si>
  <si>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</si>
  <si>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</si>
  <si>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</si>
  <si>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</si>
  <si>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</si>
  <si>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</si>
  <si>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</si>
  <si>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</si>
  <si>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</si>
  <si>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</si>
  <si>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</si>
  <si>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</si>
  <si>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</si>
  <si>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</si>
  <si>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</si>
  <si>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</si>
  <si>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</si>
  <si>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</si>
  <si>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</si>
  <si>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</si>
  <si>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</si>
  <si>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</si>
  <si>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</si>
  <si>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</si>
  <si>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</si>
  <si>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</si>
  <si>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</si>
  <si>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</si>
  <si>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</si>
  <si>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</si>
  <si>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</si>
  <si>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</si>
  <si>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</si>
  <si>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</si>
  <si>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</si>
  <si>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</si>
  <si>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</si>
  <si>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</si>
  <si>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</si>
  <si>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</si>
  <si>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</si>
  <si>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</si>
  <si>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</si>
  <si>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</si>
  <si>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</si>
  <si>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</si>
  <si>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</si>
  <si>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</si>
  <si>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</si>
  <si>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</si>
  <si>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</si>
  <si>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</si>
  <si>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</si>
  <si>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</si>
  <si>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</si>
  <si>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</si>
  <si>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</si>
  <si>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</si>
  <si>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</si>
  <si>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</si>
  <si>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</si>
  <si>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</si>
  <si>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</si>
  <si>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</si>
  <si>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</si>
  <si>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</si>
  <si>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</si>
  <si>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</si>
  <si>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</si>
  <si>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</si>
  <si>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</si>
  <si>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</si>
  <si>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</si>
  <si>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</si>
  <si>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</si>
  <si>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</si>
  <si>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</si>
  <si>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</si>
  <si>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</si>
  <si>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</si>
  <si>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</si>
  <si>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</si>
  <si>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</si>
  <si>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</si>
  <si>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</si>
  <si>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</si>
  <si>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</si>
  <si>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</si>
  <si>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</si>
  <si>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</si>
  <si>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</si>
  <si>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</si>
  <si>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</si>
  <si>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</si>
  <si>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</si>
  <si>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</si>
  <si>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</si>
  <si>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</si>
  <si>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</si>
  <si>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</si>
  <si>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</si>
  <si>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</si>
  <si>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</si>
  <si>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</si>
  <si>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</si>
  <si>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</si>
  <si>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</si>
  <si>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</si>
  <si>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</si>
  <si>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</si>
  <si>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</si>
  <si>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</si>
  <si>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</si>
  <si>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</si>
  <si>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</si>
  <si>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</si>
  <si>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</si>
  <si>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</si>
  <si>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</si>
  <si>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</si>
  <si>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</si>
  <si>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</si>
  <si>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</si>
  <si>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</si>
  <si>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</si>
  <si>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</si>
  <si>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</si>
  <si>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</si>
  <si>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</si>
  <si>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</si>
  <si>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</si>
  <si>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</si>
  <si>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</si>
  <si>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</si>
  <si>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</si>
  <si>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</si>
  <si>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</si>
  <si>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</si>
  <si>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</si>
  <si>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</si>
  <si>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</si>
  <si>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</si>
  <si>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</si>
  <si>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</si>
  <si>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</si>
  <si>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</si>
  <si>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</si>
  <si>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</si>
  <si>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</si>
  <si>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</si>
  <si>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</si>
  <si>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</si>
  <si>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</si>
  <si>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</si>
  <si>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</si>
  <si>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</si>
  <si>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</si>
  <si>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</si>
  <si>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</si>
  <si>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</si>
  <si>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</si>
  <si>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</si>
  <si>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</si>
  <si>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</si>
  <si>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</si>
  <si>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</si>
  <si>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</si>
  <si>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</si>
  <si>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</si>
  <si>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</si>
  <si>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</si>
  <si>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</si>
  <si>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</si>
  <si>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</si>
  <si>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</si>
  <si>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</si>
  <si>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</si>
  <si>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</si>
  <si>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</si>
  <si>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</si>
  <si>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</si>
  <si>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</si>
  <si>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</si>
  <si>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</si>
  <si>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</si>
  <si>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</si>
  <si>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</si>
  <si>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</si>
  <si>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</si>
  <si>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</si>
  <si>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</si>
  <si>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</si>
  <si>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</si>
  <si>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</si>
  <si>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</si>
  <si>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</si>
  <si>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</si>
  <si>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</si>
  <si>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</si>
  <si>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</si>
  <si>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</si>
  <si>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</si>
  <si>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</si>
  <si>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</si>
  <si>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</si>
  <si>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</si>
  <si>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</si>
  <si>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</si>
  <si>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</si>
  <si>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</si>
  <si>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</si>
  <si>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</si>
  <si>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</si>
  <si>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</si>
  <si>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</si>
  <si>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</si>
  <si>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</si>
  <si>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</si>
  <si>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</si>
  <si>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</si>
  <si>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</si>
  <si>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</si>
  <si>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</si>
  <si>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</si>
  <si>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</si>
  <si>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</si>
  <si>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</si>
  <si>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</si>
  <si>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</si>
  <si>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</si>
  <si>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</si>
  <si>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</si>
  <si>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</si>
  <si>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</si>
  <si>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</si>
  <si>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</si>
  <si>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</si>
  <si>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</si>
  <si>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</si>
  <si>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</si>
  <si>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</si>
  <si>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</si>
  <si>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</si>
  <si>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</si>
  <si>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</si>
  <si>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</si>
  <si>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</si>
  <si>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</si>
  <si>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</si>
  <si>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</si>
  <si>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</si>
  <si>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</si>
  <si>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</si>
  <si>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</si>
  <si>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</si>
  <si>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</si>
  <si>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</si>
  <si>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</si>
  <si>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</si>
  <si>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</si>
  <si>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</si>
  <si>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</si>
  <si>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</si>
  <si>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</si>
  <si>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</si>
  <si>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</si>
  <si>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</si>
  <si>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</si>
  <si>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</si>
  <si>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</si>
  <si>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</si>
  <si>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</si>
  <si>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</si>
  <si>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</si>
  <si>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</si>
  <si>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</si>
  <si>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</si>
  <si>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</si>
  <si>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</si>
  <si>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</si>
  <si>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</si>
  <si>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</si>
  <si>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</si>
  <si>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</si>
  <si>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</si>
  <si>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</si>
  <si>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</si>
  <si>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</si>
  <si>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</si>
  <si>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</si>
  <si>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</si>
  <si>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</si>
  <si>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</si>
  <si>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</si>
  <si>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</si>
  <si>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</si>
  <si>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</si>
  <si>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</si>
  <si>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</si>
  <si>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</si>
  <si>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</si>
  <si>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</si>
  <si>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</si>
  <si>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</si>
  <si>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</si>
  <si>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</si>
  <si>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</si>
  <si>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</si>
  <si>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</si>
  <si>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</si>
  <si>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</si>
  <si>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</si>
  <si>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</si>
  <si>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</si>
  <si>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</si>
  <si>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</si>
  <si>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</si>
  <si>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</si>
  <si>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</si>
  <si>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</si>
  <si>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</si>
  <si>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</si>
  <si>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</si>
  <si>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</si>
  <si>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</si>
  <si>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</si>
  <si>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</si>
  <si>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</si>
  <si>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</si>
  <si>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</si>
  <si>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</si>
  <si>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</si>
  <si>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</si>
  <si>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</si>
  <si>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</si>
  <si>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</si>
  <si>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</si>
  <si>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</si>
  <si>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</si>
  <si>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</si>
  <si>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</si>
  <si>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</si>
  <si>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</si>
  <si>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</si>
  <si>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</si>
  <si>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</si>
  <si>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</si>
  <si>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</si>
  <si>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</si>
  <si>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</si>
  <si>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</si>
  <si>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</si>
  <si>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</si>
  <si>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</si>
  <si>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</si>
  <si>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</si>
  <si>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</si>
  <si>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</si>
  <si>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</si>
  <si>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</si>
  <si>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</si>
  <si>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</si>
  <si>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</si>
  <si>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</si>
  <si>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</si>
  <si>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</si>
  <si>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</si>
  <si>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</si>
  <si>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</si>
  <si>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</si>
  <si>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</si>
  <si>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</si>
  <si>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</si>
  <si>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</si>
  <si>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</si>
  <si>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</si>
  <si>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</si>
  <si>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</si>
  <si>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</si>
  <si>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</si>
  <si>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</si>
  <si>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</si>
  <si>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</si>
  <si>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</si>
  <si>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</si>
  <si>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</si>
  <si>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</si>
  <si>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</si>
  <si>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</si>
  <si>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</si>
  <si>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</si>
  <si>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</si>
  <si>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</si>
  <si>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</si>
  <si>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</si>
  <si>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</si>
  <si>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</si>
  <si>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</si>
  <si>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</si>
  <si>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</si>
  <si>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</si>
  <si>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</si>
  <si>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</si>
  <si>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</si>
  <si>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</si>
  <si>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</si>
  <si>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</si>
  <si>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</si>
  <si>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</si>
  <si>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</si>
  <si>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</si>
  <si>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</si>
  <si>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</si>
  <si>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</si>
  <si>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</si>
  <si>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</si>
  <si>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</si>
  <si>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</si>
  <si>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</si>
  <si>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</si>
  <si>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</si>
  <si>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</si>
  <si>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</si>
  <si>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</si>
  <si>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</si>
  <si>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</si>
  <si>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</si>
  <si>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</si>
  <si>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</si>
  <si>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</si>
  <si>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</si>
  <si>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</si>
  <si>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</si>
  <si>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</si>
  <si>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</si>
  <si>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</si>
  <si>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</si>
  <si>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</si>
  <si>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</si>
  <si>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</si>
  <si>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</si>
  <si>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</si>
  <si>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</si>
  <si>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</si>
  <si>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</si>
  <si>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</si>
  <si>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</si>
  <si>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</si>
  <si>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</si>
  <si>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</si>
  <si>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</si>
  <si>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</si>
  <si>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</si>
  <si>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</si>
  <si>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</si>
  <si>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</si>
  <si>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</si>
  <si>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</si>
  <si>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</si>
  <si>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</si>
  <si>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</si>
  <si>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</si>
  <si>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</si>
  <si>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</si>
  <si>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</si>
  <si>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</si>
  <si>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</si>
  <si>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</si>
  <si>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</si>
  <si>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</si>
  <si>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</si>
  <si>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</si>
  <si>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</si>
  <si>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</si>
  <si>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</si>
  <si>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</si>
  <si>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</si>
  <si>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</si>
  <si>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</si>
  <si>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</si>
  <si>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</si>
  <si>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</si>
  <si>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</si>
  <si>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</si>
  <si>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</si>
  <si>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</si>
  <si>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</si>
  <si>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</si>
  <si>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</si>
  <si>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</si>
  <si>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</si>
  <si>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</si>
  <si>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</si>
  <si>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</si>
  <si>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</si>
  <si>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</si>
  <si>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</si>
  <si>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</si>
  <si>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</si>
  <si>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</si>
  <si>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</si>
  <si>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</si>
  <si>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</si>
  <si>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</si>
  <si>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</si>
  <si>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</si>
  <si>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</si>
  <si>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</si>
  <si>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</si>
  <si>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</si>
  <si>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</si>
  <si>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</si>
  <si>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</si>
  <si>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</si>
  <si>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</si>
  <si>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</si>
  <si>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</si>
  <si>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</si>
  <si>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</si>
  <si>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</si>
  <si>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</si>
  <si>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</si>
  <si>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</si>
  <si>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</si>
  <si>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</si>
  <si>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</si>
  <si>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</si>
  <si>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</si>
  <si>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</si>
  <si>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</si>
  <si>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</si>
  <si>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</si>
  <si>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</si>
  <si>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</si>
  <si>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</si>
  <si>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</si>
  <si>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</si>
  <si>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</si>
  <si>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</si>
  <si>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</si>
  <si>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</si>
  <si>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</si>
  <si>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</si>
  <si>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</si>
  <si>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</si>
  <si>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</si>
  <si>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</si>
  <si>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</si>
  <si>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</si>
  <si>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</si>
  <si>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</si>
  <si>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</si>
  <si>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</si>
  <si>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</si>
  <si>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</si>
  <si>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</si>
  <si>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</si>
  <si>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</si>
  <si>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</si>
  <si>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</si>
  <si>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</si>
  <si>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</si>
  <si>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</si>
  <si>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</si>
  <si>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</si>
  <si>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</si>
  <si>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</si>
  <si>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</si>
  <si>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</si>
  <si>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</si>
  <si>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</si>
  <si>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</si>
  <si>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</si>
  <si>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</si>
  <si>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</si>
  <si>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</si>
  <si>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</si>
  <si>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</si>
  <si>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</si>
  <si>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</si>
  <si>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</si>
  <si>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</si>
  <si>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</si>
  <si>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</si>
  <si>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</si>
  <si>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</si>
  <si>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</si>
  <si>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</si>
  <si>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</si>
  <si>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</si>
  <si>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</si>
  <si>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</si>
  <si>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</si>
  <si>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</si>
  <si>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</si>
  <si>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</si>
  <si>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</si>
  <si>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</si>
  <si>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</si>
  <si>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</si>
  <si>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</si>
  <si>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</si>
  <si>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</si>
  <si>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</si>
  <si>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</si>
  <si>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</si>
  <si>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</si>
  <si>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</si>
  <si>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</si>
  <si>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</si>
  <si>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</si>
  <si>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</si>
  <si>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</si>
  <si>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</si>
  <si>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</si>
  <si>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</si>
  <si>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</si>
  <si>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</si>
  <si>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</si>
  <si>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</si>
  <si>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</si>
  <si>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</si>
  <si>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</si>
  <si>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</si>
  <si>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</si>
  <si>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</si>
  <si>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</si>
  <si>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</si>
  <si>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</si>
  <si>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</si>
  <si>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</si>
  <si>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</si>
  <si>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</si>
  <si>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</si>
  <si>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</si>
  <si>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</si>
  <si>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</si>
  <si>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</si>
  <si>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</si>
  <si>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</si>
  <si>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</si>
  <si>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</si>
  <si>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</si>
  <si>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</si>
  <si>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</si>
  <si>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</si>
  <si>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</si>
  <si>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</si>
  <si>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</si>
  <si>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</si>
  <si>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</si>
  <si>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</si>
  <si>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</si>
  <si>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</si>
  <si>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</si>
  <si>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</si>
  <si>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</si>
  <si>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</si>
  <si>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</si>
  <si>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</si>
  <si>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</si>
  <si>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</si>
  <si>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</si>
  <si>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</si>
  <si>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</si>
  <si>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</si>
  <si>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</si>
  <si>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</si>
  <si>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</si>
  <si>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</si>
  <si>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</si>
  <si>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</si>
  <si>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</si>
  <si>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</si>
  <si>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</si>
  <si>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</si>
  <si>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</si>
  <si>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</si>
  <si>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</si>
  <si>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</si>
  <si>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</si>
  <si>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</si>
  <si>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</si>
  <si>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</si>
  <si>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</si>
  <si>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</si>
  <si>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</si>
  <si>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</si>
  <si>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</si>
  <si>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</si>
  <si>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</si>
  <si>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</si>
  <si>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</si>
  <si>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</si>
  <si>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</si>
  <si>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</si>
  <si>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</si>
  <si>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</si>
  <si>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</si>
  <si>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</si>
  <si>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</si>
  <si>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</si>
  <si>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</si>
  <si>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</si>
  <si>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</si>
  <si>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</si>
  <si>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</si>
  <si>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</si>
  <si>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</si>
  <si>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</si>
  <si>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</si>
  <si>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</si>
  <si>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</si>
  <si>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</si>
  <si>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</si>
  <si>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</si>
  <si>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</si>
  <si>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</si>
  <si>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</si>
  <si>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</si>
  <si>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</si>
  <si>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</si>
  <si>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</si>
  <si>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</si>
  <si>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</si>
  <si>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</si>
  <si>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</si>
  <si>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</si>
  <si>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</si>
  <si>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</si>
  <si>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</si>
  <si>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</si>
  <si>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</si>
  <si>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</si>
  <si>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</si>
  <si>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</si>
  <si>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</si>
  <si>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</si>
  <si>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</si>
  <si>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</si>
  <si>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</si>
  <si>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</si>
  <si>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</si>
  <si>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</si>
  <si>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</si>
  <si>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</si>
  <si>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</si>
  <si>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</si>
  <si>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</si>
  <si>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</si>
  <si>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</si>
  <si>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</si>
  <si>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</si>
  <si>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</si>
  <si>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</si>
  <si>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</si>
  <si>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</si>
  <si>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</si>
  <si>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</si>
  <si>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</si>
  <si>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</si>
  <si>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</si>
  <si>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</si>
  <si>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</si>
  <si>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</si>
  <si>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</si>
  <si>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</si>
  <si>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</si>
  <si>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</si>
  <si>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</si>
  <si>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</si>
  <si>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</si>
  <si>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</si>
  <si>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</si>
  <si>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</si>
  <si>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</si>
  <si>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</si>
  <si>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</si>
  <si>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</si>
  <si>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</si>
  <si>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</si>
  <si>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</si>
  <si>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</si>
  <si>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</si>
  <si>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</si>
  <si>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</si>
  <si>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</si>
  <si>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</si>
  <si>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</si>
  <si>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</si>
  <si>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</si>
  <si>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</si>
  <si>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</si>
  <si>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</si>
  <si>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</si>
  <si>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</si>
  <si>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</si>
  <si>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</si>
  <si>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</si>
  <si>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</si>
  <si>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</si>
  <si>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</si>
  <si>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</si>
  <si>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</si>
  <si>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</si>
  <si>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</si>
  <si>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</si>
  <si>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</si>
  <si>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</si>
  <si>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</si>
  <si>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</si>
  <si>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</si>
  <si>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</si>
  <si>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</si>
  <si>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</si>
  <si>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</si>
  <si>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</si>
  <si>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</si>
  <si>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</si>
  <si>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</si>
  <si>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</si>
  <si>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</si>
  <si>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</si>
  <si>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</si>
  <si>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</si>
  <si>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</si>
  <si>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</si>
  <si>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</si>
  <si>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</si>
  <si>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</si>
  <si>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</si>
  <si>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</si>
  <si>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</si>
  <si>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</si>
  <si>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</si>
  <si>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</si>
  <si>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</si>
  <si>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</si>
  <si>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</si>
  <si>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</si>
  <si>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</si>
  <si>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</si>
  <si>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</si>
  <si>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</si>
  <si>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</si>
  <si>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</si>
  <si>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</si>
  <si>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</si>
  <si>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</si>
  <si>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</si>
  <si>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</si>
  <si>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</si>
  <si>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</si>
  <si>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</si>
  <si>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</si>
  <si>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</si>
  <si>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</si>
  <si>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</si>
  <si>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</si>
  <si>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</si>
  <si>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</si>
  <si>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</si>
  <si>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</si>
  <si>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</si>
  <si>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</si>
  <si>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</si>
  <si>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</si>
  <si>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</si>
  <si>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</si>
  <si>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</si>
  <si>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</si>
  <si>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</si>
  <si>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</si>
  <si>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</si>
  <si>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</si>
  <si>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</si>
  <si>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</si>
  <si>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</si>
  <si>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</si>
  <si>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</si>
  <si>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</si>
  <si>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</si>
  <si>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</si>
  <si>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</si>
  <si>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</si>
  <si>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</si>
  <si>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</si>
  <si>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</si>
  <si>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</si>
  <si>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</si>
  <si>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</si>
  <si>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</si>
  <si>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</si>
  <si>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</si>
  <si>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</si>
  <si>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</si>
  <si>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</si>
  <si>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</si>
  <si>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</si>
  <si>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</si>
  <si>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</si>
  <si>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</si>
  <si>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</si>
  <si>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</si>
  <si>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</si>
  <si>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</si>
  <si>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</si>
  <si>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</si>
  <si>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</si>
  <si>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</si>
  <si>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</si>
  <si>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</si>
  <si>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</si>
  <si>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</si>
  <si>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</si>
  <si>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</si>
  <si>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</si>
  <si>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</si>
  <si>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</si>
  <si>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</si>
  <si>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</si>
  <si>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</si>
  <si>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</si>
  <si>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</si>
  <si>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</si>
  <si>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</si>
  <si>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</si>
  <si>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</si>
  <si>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</si>
  <si>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</si>
  <si>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</si>
  <si>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</si>
  <si>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</si>
  <si>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</si>
  <si>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</si>
  <si>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</si>
  <si>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</si>
  <si>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</si>
  <si>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</si>
  <si>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</si>
  <si>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</si>
  <si>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</si>
  <si>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</si>
  <si>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</si>
  <si>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</si>
  <si>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</si>
  <si>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</si>
  <si>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</si>
  <si>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</si>
  <si>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</si>
  <si>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</si>
  <si>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</si>
  <si>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</si>
  <si>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</si>
  <si>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</si>
  <si>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</si>
  <si>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</si>
  <si>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</si>
  <si>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</si>
  <si>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</si>
  <si>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</si>
  <si>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</si>
  <si>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</si>
  <si>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</si>
  <si>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</si>
  <si>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</si>
  <si>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</si>
  <si>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</si>
  <si>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</si>
  <si>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</si>
  <si>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</si>
  <si>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</si>
  <si>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</si>
  <si>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</si>
  <si>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</si>
  <si>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</si>
  <si>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</si>
  <si>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</si>
  <si>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</si>
  <si>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</si>
  <si>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</si>
  <si>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</si>
  <si>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</si>
  <si>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</si>
  <si>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</si>
  <si>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</si>
  <si>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</si>
  <si>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</si>
  <si>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</si>
  <si>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</si>
  <si>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</si>
  <si>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</si>
  <si>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</si>
  <si>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</si>
  <si>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</si>
  <si>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</si>
  <si>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</si>
  <si>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</si>
  <si>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</si>
  <si>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</si>
  <si>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</si>
  <si>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</si>
  <si>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</si>
  <si>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</si>
  <si>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</si>
  <si>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</si>
  <si>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</si>
  <si>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</si>
  <si>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</si>
  <si>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</si>
  <si>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</si>
  <si>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</si>
  <si>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</si>
  <si>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</si>
  <si>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</si>
  <si>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</si>
  <si>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</si>
  <si>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</si>
  <si>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</si>
  <si>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</si>
  <si>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</si>
  <si>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</si>
  <si>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</si>
  <si>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</si>
  <si>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</si>
  <si>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</si>
  <si>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</si>
  <si>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</si>
  <si>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</si>
  <si>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</si>
  <si>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</si>
  <si>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</si>
  <si>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</si>
  <si>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</si>
  <si>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</si>
  <si>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</si>
  <si>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</si>
  <si>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</si>
  <si>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</si>
  <si>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</si>
  <si>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</si>
  <si>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</si>
  <si>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</si>
  <si>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</si>
  <si>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</si>
  <si>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</si>
  <si>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</si>
  <si>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</si>
  <si>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</si>
  <si>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</si>
  <si>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</si>
  <si>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</si>
  <si>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</si>
  <si>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</si>
  <si>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</si>
  <si>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</si>
  <si>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</si>
  <si>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</si>
  <si>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</si>
  <si>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</si>
  <si>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</si>
  <si>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</si>
  <si>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</si>
  <si>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</si>
  <si>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</si>
  <si>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</si>
  <si>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</si>
  <si>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</si>
  <si>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</si>
  <si>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</si>
  <si>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</si>
  <si>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</si>
  <si>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</si>
  <si>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</si>
  <si>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</si>
  <si>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</si>
  <si>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</si>
  <si>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</si>
  <si>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</si>
  <si>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</si>
  <si>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</si>
  <si>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</si>
  <si>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</si>
  <si>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</si>
  <si>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</si>
  <si>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</si>
  <si>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</si>
  <si>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</si>
  <si>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</si>
  <si>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</si>
  <si>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</si>
  <si>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</si>
  <si>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</si>
  <si>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</si>
  <si>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</si>
  <si>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</si>
  <si>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</si>
  <si>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</si>
  <si>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</si>
  <si>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</si>
  <si>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</si>
  <si>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</si>
  <si>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</si>
  <si>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</si>
  <si>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</si>
  <si>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</si>
  <si>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</si>
  <si>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</si>
  <si>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</si>
  <si>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</si>
  <si>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</si>
  <si>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</si>
  <si>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</si>
  <si>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</si>
  <si>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</si>
  <si>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</si>
  <si>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</si>
  <si>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</si>
  <si>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</si>
  <si>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</si>
  <si>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</si>
  <si>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</si>
  <si>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</si>
  <si>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</si>
  <si>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</si>
  <si>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</si>
  <si>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</si>
  <si>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</si>
  <si>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</si>
  <si>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</si>
  <si>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</si>
  <si>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</si>
  <si>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</si>
  <si>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</si>
  <si>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</si>
  <si>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</si>
  <si>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</si>
  <si>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</si>
  <si>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</si>
  <si>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</si>
  <si>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</si>
  <si>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</si>
  <si>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</si>
  <si>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</si>
  <si>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</si>
  <si>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</si>
  <si>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</si>
  <si>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</si>
  <si>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</si>
  <si>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</si>
  <si>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</si>
  <si>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</si>
  <si>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</si>
  <si>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</si>
  <si>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</si>
  <si>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</si>
  <si>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</si>
  <si>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</si>
  <si>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</si>
  <si>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</si>
  <si>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</si>
  <si>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</si>
  <si>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</si>
  <si>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</si>
  <si>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</si>
  <si>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</si>
  <si>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</si>
  <si>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</si>
  <si>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</si>
  <si>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</si>
  <si>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</si>
  <si>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</si>
  <si>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</si>
  <si>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</si>
  <si>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</si>
  <si>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</si>
  <si>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</si>
  <si>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</si>
  <si>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</si>
  <si>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</si>
  <si>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</si>
  <si>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</si>
  <si>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</si>
  <si>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</si>
  <si>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</si>
  <si>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</si>
  <si>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</si>
  <si>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</si>
  <si>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</si>
  <si>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</si>
  <si>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</si>
  <si>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</si>
  <si>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</si>
  <si>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</si>
  <si>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</si>
  <si>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</si>
  <si>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</si>
  <si>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</si>
  <si>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</si>
  <si>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</si>
  <si>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</si>
  <si>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</si>
  <si>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</si>
  <si>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</si>
  <si>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</si>
  <si>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</si>
  <si>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</si>
  <si>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</si>
  <si>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</si>
  <si>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</si>
  <si>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</si>
  <si>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</si>
  <si>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</si>
  <si>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</si>
  <si>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</si>
  <si>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</si>
  <si>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</si>
  <si>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</si>
  <si>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</si>
  <si>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</si>
  <si>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</si>
  <si>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</si>
  <si>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</si>
  <si>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</si>
  <si>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</si>
  <si>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</si>
  <si>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</si>
  <si>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</si>
  <si>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</si>
  <si>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</si>
  <si>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</si>
  <si>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</si>
  <si>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</si>
  <si>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</si>
  <si>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</si>
  <si>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</si>
  <si>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</si>
  <si>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</si>
  <si>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</si>
  <si>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</si>
  <si>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</si>
  <si>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</si>
  <si>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</si>
  <si>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</si>
  <si>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</si>
  <si>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</si>
  <si>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</si>
  <si>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</si>
  <si>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</si>
  <si>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</si>
  <si>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</si>
  <si>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</si>
  <si>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</si>
  <si>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</si>
  <si>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</si>
  <si>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</si>
  <si>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</si>
  <si>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</si>
  <si>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</si>
  <si>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</si>
  <si>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</si>
  <si>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</si>
  <si>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</si>
  <si>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</si>
  <si>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</si>
  <si>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</si>
  <si>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</si>
  <si>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</si>
  <si>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</si>
  <si>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</si>
  <si>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</si>
  <si>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</si>
  <si>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</si>
  <si>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</si>
  <si>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</si>
  <si>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</si>
  <si>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</si>
  <si>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</si>
  <si>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</si>
  <si>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</si>
  <si>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</si>
  <si>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</si>
  <si>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</si>
  <si>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</si>
  <si>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</si>
  <si>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</si>
  <si>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</si>
  <si>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</si>
  <si>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</si>
  <si>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</si>
  <si>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</si>
  <si>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</si>
  <si>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</si>
  <si>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</si>
  <si>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</si>
  <si>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</si>
  <si>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</si>
  <si>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</si>
  <si>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</si>
  <si>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</si>
  <si>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</si>
  <si>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</si>
  <si>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</si>
  <si>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</si>
  <si>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</si>
  <si>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</si>
  <si>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</si>
  <si>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</si>
  <si>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</si>
  <si>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</si>
  <si>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</si>
  <si>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</si>
  <si>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</si>
  <si>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</si>
  <si>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</si>
  <si>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</si>
  <si>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</si>
  <si>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</si>
  <si>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</si>
  <si>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</si>
  <si>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</si>
  <si>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</si>
  <si>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</si>
  <si>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</si>
  <si>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</si>
  <si>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</si>
  <si>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</si>
  <si>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</si>
  <si>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</si>
  <si>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</si>
  <si>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</si>
  <si>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</si>
  <si>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</si>
  <si>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</si>
  <si>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</si>
  <si>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</si>
  <si>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</si>
  <si>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</si>
  <si>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</si>
  <si>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</si>
  <si>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</si>
  <si>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</si>
  <si>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</si>
  <si>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</si>
  <si>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</si>
  <si>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</si>
  <si>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</si>
  <si>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</si>
  <si>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</si>
  <si>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</si>
  <si>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</si>
  <si>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</si>
  <si>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</si>
  <si>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</si>
  <si>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</si>
  <si>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</si>
  <si>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</si>
  <si>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</si>
  <si>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</si>
  <si>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</si>
  <si>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</si>
  <si>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</si>
  <si>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</si>
  <si>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</si>
  <si>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</si>
  <si>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</si>
  <si>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</si>
  <si>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</si>
  <si>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</si>
  <si>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</si>
  <si>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</si>
  <si>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</si>
  <si>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</si>
  <si>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</si>
  <si>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</si>
  <si>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</si>
  <si>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</si>
  <si>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</si>
  <si>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</si>
  <si>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</si>
  <si>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</si>
  <si>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</si>
  <si>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</si>
  <si>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</si>
  <si>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</si>
  <si>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</si>
  <si>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</si>
  <si>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</si>
  <si>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</si>
  <si>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</si>
  <si>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</si>
  <si>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</si>
  <si>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</si>
  <si>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</si>
  <si>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</si>
  <si>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</si>
  <si>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</si>
  <si>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</si>
  <si>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</si>
  <si>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</si>
  <si>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</si>
  <si>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</si>
  <si>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</si>
  <si>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</si>
  <si>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</si>
  <si>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</si>
  <si>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</si>
  <si>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</si>
  <si>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</si>
  <si>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</si>
  <si>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</si>
  <si>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</si>
  <si>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</si>
  <si>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</si>
  <si>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</si>
  <si>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</si>
  <si>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</si>
  <si>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</si>
  <si>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</si>
  <si>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</si>
  <si>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</si>
  <si>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</si>
  <si>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</si>
  <si>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</si>
  <si>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</si>
  <si>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</si>
  <si>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</si>
  <si>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</si>
  <si>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</si>
  <si>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</si>
  <si>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</si>
  <si>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</si>
  <si>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</si>
  <si>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</si>
  <si>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</si>
  <si>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</si>
  <si>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</si>
  <si>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</si>
  <si>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</si>
  <si>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</si>
  <si>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</si>
  <si>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</si>
  <si>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</si>
  <si>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</si>
  <si>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</si>
  <si>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</si>
  <si>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</si>
  <si>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</si>
  <si>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</si>
  <si>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</si>
  <si>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</si>
  <si>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</si>
  <si>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</si>
  <si>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</si>
  <si>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</si>
  <si>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</si>
  <si>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</si>
  <si>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</si>
  <si>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</si>
  <si>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</si>
  <si>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</si>
  <si>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</si>
  <si>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</si>
  <si>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</si>
  <si>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</si>
  <si>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</si>
  <si>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</si>
  <si>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</si>
  <si>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</si>
  <si>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</si>
  <si>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</si>
  <si>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</si>
  <si>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</si>
  <si>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</si>
  <si>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</si>
  <si>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</si>
  <si>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</si>
  <si>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</si>
  <si>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</si>
  <si>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</si>
  <si>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</si>
  <si>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</si>
  <si>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</si>
  <si>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</si>
  <si>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</si>
  <si>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</si>
  <si>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</si>
  <si>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</si>
  <si>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</si>
  <si>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</si>
  <si>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</si>
  <si>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</si>
  <si>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</si>
  <si>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</si>
  <si>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</si>
  <si>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</si>
  <si>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</si>
  <si>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</si>
  <si>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</si>
  <si>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</si>
  <si>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</si>
  <si>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</si>
  <si>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</si>
  <si>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</si>
  <si>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</si>
  <si>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</si>
  <si>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</si>
  <si>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</si>
  <si>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</si>
  <si>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</si>
  <si>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</si>
  <si>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</si>
  <si>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</si>
  <si>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</si>
  <si>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</si>
  <si>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</si>
  <si>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</si>
  <si>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</si>
  <si>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</si>
  <si>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</si>
  <si>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</si>
  <si>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</si>
  <si>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</si>
  <si>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</si>
  <si>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</si>
  <si>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</si>
  <si>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</si>
  <si>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</si>
  <si>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</si>
  <si>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</si>
  <si>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</si>
  <si>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</si>
  <si>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</si>
  <si>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</si>
  <si>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</si>
  <si>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</si>
  <si>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</si>
  <si>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</si>
  <si>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</si>
  <si>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</si>
  <si>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</si>
  <si>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</si>
  <si>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</si>
  <si>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</si>
  <si>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</si>
  <si>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</si>
  <si>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</si>
  <si>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</si>
  <si>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</si>
  <si>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</si>
  <si>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</si>
  <si>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</si>
  <si>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</si>
  <si>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</si>
  <si>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</si>
  <si>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</si>
  <si>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</si>
  <si>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</si>
  <si>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</si>
  <si>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</si>
  <si>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</si>
  <si>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</si>
  <si>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</si>
  <si>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</si>
  <si>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</si>
  <si>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</si>
  <si>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</si>
  <si>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</si>
  <si>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</si>
  <si>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</si>
  <si>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</si>
  <si>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</si>
  <si>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</si>
  <si>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</si>
  <si>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</si>
  <si>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</si>
  <si>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</si>
  <si>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</si>
  <si>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</si>
  <si>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</si>
  <si>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</si>
  <si>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</si>
  <si>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</si>
  <si>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</si>
  <si>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</si>
  <si>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</si>
  <si>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</si>
  <si>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</si>
  <si>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</si>
  <si>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</si>
  <si>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</si>
  <si>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</si>
  <si>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</si>
  <si>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</si>
  <si>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</si>
  <si>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</si>
  <si>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</si>
  <si>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</si>
  <si>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</si>
  <si>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</si>
  <si>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</si>
  <si>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</si>
  <si>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</si>
  <si>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</si>
  <si>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</si>
  <si>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</si>
  <si>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</si>
  <si>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</si>
  <si>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</si>
  <si>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</si>
  <si>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</si>
  <si>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</si>
  <si>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</si>
  <si>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</si>
  <si>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</si>
  <si>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</si>
  <si>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</si>
  <si>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</si>
  <si>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</si>
  <si>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</si>
  <si>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</si>
  <si>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</si>
  <si>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</si>
  <si>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</si>
  <si>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</si>
  <si>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</si>
  <si>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</si>
  <si>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</si>
  <si>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</si>
  <si>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</si>
  <si>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</si>
  <si>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</si>
  <si>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</si>
  <si>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</si>
  <si>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</si>
  <si>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</si>
  <si>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</si>
  <si>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</si>
  <si>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</si>
  <si>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</si>
  <si>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</si>
  <si>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</si>
  <si>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</si>
  <si>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</si>
  <si>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</si>
  <si>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</si>
  <si>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</si>
  <si>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</si>
  <si>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</si>
  <si>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</si>
  <si>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</si>
  <si>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</si>
  <si>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</si>
  <si>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</si>
  <si>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</si>
  <si>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</si>
  <si>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</si>
  <si>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</si>
  <si>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</si>
  <si>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</si>
  <si>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</si>
  <si>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</si>
  <si>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</si>
  <si>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</si>
  <si>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</si>
  <si>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</si>
  <si>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</si>
  <si>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</si>
  <si>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</si>
  <si>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</si>
  <si>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</si>
  <si>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</si>
  <si>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</si>
  <si>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</si>
  <si>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</si>
  <si>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</si>
  <si>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</si>
  <si>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</si>
  <si>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</si>
  <si>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</si>
  <si>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</si>
  <si>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</si>
  <si>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</si>
  <si>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</si>
  <si>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</si>
  <si>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</si>
  <si>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</si>
  <si>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</si>
  <si>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</si>
  <si>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</si>
  <si>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</si>
  <si>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</si>
  <si>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</si>
  <si>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</si>
  <si>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</si>
  <si>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</si>
  <si>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</si>
  <si>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</si>
  <si>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</si>
  <si>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</si>
  <si>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</si>
  <si>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</si>
  <si>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</si>
  <si>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</si>
  <si>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</si>
  <si>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</si>
  <si>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</si>
  <si>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</si>
  <si>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</si>
  <si>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</si>
  <si>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</si>
  <si>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</si>
  <si>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</si>
  <si>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</si>
  <si>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</si>
  <si>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</si>
  <si>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</si>
  <si>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</si>
  <si>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</si>
  <si>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</si>
  <si>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</si>
  <si>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</si>
  <si>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</si>
  <si>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</si>
  <si>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</si>
  <si>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</si>
  <si>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</si>
  <si>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</si>
  <si>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</si>
  <si>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</si>
  <si>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</si>
  <si>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</si>
  <si>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</si>
  <si>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</si>
  <si>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</si>
  <si>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</si>
  <si>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</si>
  <si>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</si>
  <si>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</si>
  <si>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</si>
  <si>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</si>
  <si>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</si>
  <si>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</si>
  <si>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</si>
  <si>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</si>
  <si>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</si>
  <si>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</si>
  <si>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</si>
  <si>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</si>
  <si>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</si>
  <si>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</si>
  <si>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</si>
  <si>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</si>
  <si>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</si>
  <si>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</si>
  <si>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</si>
  <si>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</si>
  <si>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</si>
  <si>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</si>
  <si>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</si>
  <si>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</si>
  <si>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</si>
  <si>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</si>
  <si>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</si>
  <si>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</si>
  <si>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</si>
  <si>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</si>
  <si>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</si>
  <si>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</si>
  <si>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</si>
  <si>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</si>
  <si>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</si>
  <si>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</si>
  <si>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</si>
  <si>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</si>
  <si>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</si>
  <si>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</si>
  <si>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</si>
  <si>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</si>
  <si>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</si>
  <si>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</si>
  <si>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</si>
  <si>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</si>
  <si>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</si>
  <si>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</si>
  <si>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</si>
  <si>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</si>
  <si>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</si>
  <si>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</si>
  <si>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</si>
  <si>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</si>
  <si>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</si>
  <si>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</si>
  <si>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</si>
  <si>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</si>
  <si>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</si>
  <si>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</si>
  <si>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</si>
  <si>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</si>
  <si>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</si>
  <si>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</si>
  <si>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</si>
  <si>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</si>
  <si>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</si>
  <si>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</si>
  <si>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</si>
  <si>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</si>
  <si>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</si>
  <si>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</si>
  <si>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</si>
  <si>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</si>
  <si>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</si>
  <si>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</si>
  <si>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</si>
  <si>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</si>
  <si>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</si>
  <si>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</si>
  <si>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</si>
  <si>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</si>
  <si>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</si>
  <si>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</si>
  <si>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</si>
  <si>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</si>
  <si>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</si>
  <si>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</si>
  <si>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</si>
  <si>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</si>
  <si>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</si>
  <si>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</si>
  <si>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</si>
  <si>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</si>
  <si>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</si>
  <si>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</si>
  <si>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</si>
  <si>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</si>
  <si>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</si>
  <si>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</si>
  <si>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</si>
  <si>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</si>
  <si>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</si>
  <si>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</si>
  <si>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</si>
  <si>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</si>
  <si>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</si>
  <si>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</si>
  <si>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</si>
  <si>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</si>
  <si>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</si>
  <si>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</si>
  <si>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</si>
  <si>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</si>
  <si>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</si>
  <si>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</si>
  <si>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</si>
  <si>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</si>
  <si>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</si>
  <si>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</si>
  <si>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</si>
  <si>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</si>
  <si>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</si>
  <si>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</si>
  <si>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</si>
  <si>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</si>
  <si>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</si>
  <si>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</si>
  <si>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</si>
  <si>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</si>
  <si>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</si>
  <si>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</si>
  <si>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</si>
  <si>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</si>
  <si>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</si>
  <si>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</si>
  <si>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</si>
  <si>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</si>
  <si>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</si>
  <si>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</si>
  <si>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</si>
  <si>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</si>
  <si>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</si>
  <si>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</si>
  <si>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</si>
  <si>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</si>
  <si>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</si>
  <si>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</si>
  <si>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</si>
  <si>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</si>
  <si>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</si>
  <si>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</si>
  <si>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</si>
  <si>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</si>
  <si>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</si>
  <si>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</si>
  <si>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</si>
  <si>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</si>
  <si>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</si>
  <si>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</si>
  <si>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</si>
  <si>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</si>
  <si>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</si>
  <si>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</si>
  <si>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</si>
  <si>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</si>
  <si>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</si>
  <si>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</si>
  <si>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</si>
  <si>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</si>
  <si>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</si>
  <si>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</si>
  <si>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</si>
  <si>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</si>
  <si>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</si>
  <si>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</si>
  <si>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</si>
  <si>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</si>
  <si>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</si>
  <si>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</si>
  <si>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</si>
  <si>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</si>
  <si>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</si>
  <si>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</si>
  <si>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</si>
  <si>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</si>
  <si>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</si>
  <si>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</si>
  <si>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</si>
  <si>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</si>
  <si>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</si>
  <si>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</si>
  <si>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</si>
  <si>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</si>
  <si>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</si>
  <si>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</si>
  <si>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</si>
  <si>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</si>
  <si>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</si>
  <si>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</si>
  <si>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</si>
  <si>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</si>
  <si>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</si>
  <si>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</si>
  <si>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</si>
  <si>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</si>
  <si>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</si>
  <si>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</si>
  <si>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</si>
  <si>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</si>
  <si>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</si>
  <si>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</si>
  <si>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</si>
  <si>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</si>
  <si>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</si>
  <si>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</si>
  <si>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</si>
  <si>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</si>
  <si>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</si>
  <si>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</si>
  <si>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</si>
  <si>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</si>
  <si>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</si>
  <si>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</si>
  <si>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</si>
  <si>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</si>
  <si>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</si>
  <si>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</si>
  <si>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</si>
  <si>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</si>
  <si>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</si>
  <si>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</si>
  <si>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</si>
  <si>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</si>
  <si>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</si>
  <si>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</si>
  <si>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</si>
  <si>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</si>
  <si>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</si>
  <si>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</si>
  <si>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</si>
  <si>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</si>
  <si>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</si>
  <si>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</si>
  <si>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</si>
  <si>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</si>
  <si>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</si>
  <si>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</si>
  <si>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</si>
  <si>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</si>
  <si>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</si>
  <si>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</si>
  <si>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</si>
  <si>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</si>
  <si>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</si>
  <si>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</si>
  <si>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</si>
  <si>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</si>
  <si>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</si>
  <si>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</si>
  <si>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</si>
  <si>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</si>
  <si>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</si>
  <si>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</si>
  <si>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</si>
  <si>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</si>
  <si>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</si>
  <si>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</si>
  <si>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</si>
  <si>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</si>
  <si>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</si>
  <si>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</si>
  <si>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</si>
  <si>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</si>
  <si>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</si>
  <si>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</si>
  <si>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</si>
  <si>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</si>
  <si>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</si>
  <si>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</si>
  <si>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</si>
  <si>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</si>
  <si>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</si>
  <si>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</si>
  <si>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</si>
  <si>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</si>
  <si>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</si>
  <si>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</si>
  <si>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</si>
  <si>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</si>
  <si>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</si>
  <si>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</si>
  <si>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</si>
  <si>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</si>
  <si>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</si>
  <si>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</si>
  <si>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</si>
  <si>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</si>
  <si>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</si>
  <si>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</si>
  <si>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</si>
  <si>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</si>
  <si>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</si>
  <si>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</si>
  <si>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</si>
  <si>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</si>
  <si>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</si>
  <si>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</si>
  <si>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</si>
  <si>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</si>
  <si>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</si>
  <si>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</si>
  <si>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</si>
  <si>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</si>
  <si>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</si>
  <si>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</si>
  <si>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</si>
  <si>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</si>
  <si>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</si>
  <si>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</si>
  <si>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</si>
  <si>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</si>
  <si>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</si>
  <si>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</si>
  <si>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</si>
  <si>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</si>
  <si>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</si>
  <si>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</si>
  <si>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</si>
  <si>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</si>
  <si>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</si>
  <si>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</si>
  <si>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</si>
  <si>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</si>
  <si>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</si>
  <si>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</si>
  <si>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</si>
  <si>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</si>
  <si>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</si>
  <si>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</si>
  <si>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</si>
  <si>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</si>
  <si>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</si>
  <si>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</si>
  <si>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</si>
  <si>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</si>
  <si>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</si>
  <si>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</si>
  <si>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</si>
  <si>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</si>
  <si>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</si>
  <si>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</si>
  <si>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</si>
  <si>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</si>
  <si>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</si>
  <si>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</si>
  <si>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</si>
  <si>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</si>
  <si>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</si>
  <si>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</si>
  <si>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</si>
  <si>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</si>
  <si>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</si>
  <si>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</si>
  <si>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</si>
  <si>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</si>
  <si>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</si>
  <si>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</si>
  <si>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</si>
  <si>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</si>
  <si>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</si>
  <si>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</si>
  <si>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</si>
  <si>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</si>
  <si>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</si>
  <si>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</si>
  <si>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</si>
  <si>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</si>
  <si>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</si>
  <si>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</si>
  <si>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</si>
  <si>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</si>
  <si>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</si>
  <si>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</si>
  <si>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</si>
  <si>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</si>
  <si>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</si>
  <si>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</si>
  <si>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</si>
  <si>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</si>
  <si>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</si>
  <si>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</si>
  <si>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</si>
  <si>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</si>
  <si>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</si>
  <si>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</si>
  <si>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</si>
  <si>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</si>
  <si>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</si>
  <si>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</si>
  <si>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</si>
  <si>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</si>
  <si>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</si>
  <si>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</si>
  <si>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</si>
  <si>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</si>
  <si>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</si>
  <si>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</si>
  <si>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</si>
  <si>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</si>
  <si>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</si>
  <si>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</si>
  <si>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</si>
  <si>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</si>
  <si>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</si>
  <si>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</si>
  <si>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</si>
  <si>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</si>
  <si>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</si>
  <si>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</si>
  <si>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</si>
  <si>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</si>
  <si>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</si>
  <si>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</si>
  <si>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</si>
  <si>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</si>
  <si>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</si>
  <si>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</si>
  <si>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</si>
  <si>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</si>
  <si>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</si>
  <si>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</si>
  <si>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</si>
  <si>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</si>
  <si>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</si>
  <si>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</si>
  <si>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</si>
  <si>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</si>
  <si>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</si>
  <si>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</si>
  <si>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</si>
  <si>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</si>
  <si>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</si>
  <si>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</si>
  <si>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</si>
  <si>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</si>
  <si>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</si>
  <si>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</si>
  <si>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</si>
  <si>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</si>
  <si>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</si>
  <si>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</si>
  <si>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</si>
  <si>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</si>
  <si>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</si>
  <si>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</si>
  <si>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</si>
  <si>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</si>
  <si>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</si>
  <si>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</si>
  <si>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</si>
  <si>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</si>
  <si>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</si>
  <si>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</si>
  <si>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</si>
  <si>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</si>
  <si>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</si>
  <si>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</si>
  <si>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</si>
  <si>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</si>
  <si>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</si>
  <si>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</si>
  <si>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</si>
  <si>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</si>
  <si>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</si>
  <si>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</si>
  <si>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</si>
  <si>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</si>
  <si>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</si>
  <si>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</si>
  <si>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</si>
  <si>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</si>
  <si>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</si>
  <si>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</si>
  <si>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</si>
  <si>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</si>
  <si>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</si>
  <si>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</si>
  <si>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</si>
  <si>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</si>
  <si>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</si>
  <si>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</si>
  <si>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</si>
  <si>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</si>
  <si>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</si>
  <si>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</si>
  <si>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</si>
  <si>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</si>
  <si>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</si>
  <si>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</si>
  <si>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</si>
  <si>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</si>
  <si>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</si>
  <si>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</si>
  <si>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</si>
  <si>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</si>
  <si>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</si>
  <si>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</si>
  <si>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</si>
  <si>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</si>
  <si>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</si>
  <si>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</si>
  <si>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</si>
  <si>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</si>
  <si>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</si>
  <si>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</si>
  <si>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</si>
  <si>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</si>
  <si>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</si>
  <si>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</si>
  <si>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</si>
  <si>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</si>
  <si>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</si>
  <si>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</si>
  <si>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</si>
  <si>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</si>
  <si>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</si>
  <si>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</si>
  <si>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</si>
  <si>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</si>
  <si>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</si>
  <si>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</si>
  <si>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</si>
  <si>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</si>
  <si>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</si>
  <si>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</si>
  <si>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</si>
  <si>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</si>
  <si>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</si>
  <si>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</si>
  <si>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</si>
  <si>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</si>
  <si>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</si>
  <si>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</si>
  <si>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</si>
  <si>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</si>
  <si>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</si>
  <si>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</si>
  <si>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</si>
  <si>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</si>
  <si>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</si>
  <si>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</si>
  <si>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</si>
  <si>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</si>
  <si>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</si>
  <si>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</si>
  <si>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</si>
  <si>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</si>
  <si>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</si>
  <si>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</si>
  <si>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</si>
  <si>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</si>
  <si>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</si>
  <si>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</si>
  <si>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</si>
  <si>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</si>
  <si>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</si>
  <si>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</si>
  <si>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</si>
  <si>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</si>
  <si>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</si>
  <si>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</si>
  <si>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</si>
  <si>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</si>
  <si>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</si>
  <si>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</si>
  <si>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</si>
  <si>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</si>
  <si>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</si>
  <si>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</si>
  <si>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</si>
  <si>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</si>
  <si>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</si>
  <si>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</si>
  <si>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</si>
  <si>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</si>
  <si>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</si>
  <si>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</si>
  <si>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</si>
  <si>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</si>
  <si>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</si>
  <si>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</si>
  <si>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</si>
  <si>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</si>
  <si>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</si>
  <si>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</si>
  <si>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</si>
  <si>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</si>
  <si>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</si>
  <si>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</si>
  <si>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</si>
  <si>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</si>
  <si>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</si>
  <si>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</si>
  <si>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</si>
  <si>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</si>
  <si>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</si>
  <si>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</si>
  <si>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</si>
  <si>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</si>
  <si>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</si>
  <si>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</si>
  <si>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</si>
  <si>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</si>
  <si>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</si>
  <si>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</si>
  <si>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</si>
  <si>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</si>
  <si>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</si>
  <si>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</si>
  <si>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</si>
  <si>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</si>
  <si>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</si>
  <si>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</si>
  <si>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</si>
  <si>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</si>
  <si>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</si>
  <si>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</si>
  <si>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</si>
  <si>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</si>
  <si>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</si>
  <si>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</si>
  <si>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</si>
  <si>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</si>
  <si>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</si>
  <si>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</si>
  <si>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</si>
  <si>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</si>
  <si>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</si>
  <si>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</si>
  <si>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</si>
  <si>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</si>
  <si>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</si>
  <si>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</si>
  <si>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</si>
  <si>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</si>
  <si>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</si>
  <si>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</si>
  <si>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</si>
  <si>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</si>
  <si>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</si>
  <si>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</si>
  <si>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</si>
  <si>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</si>
  <si>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</si>
  <si>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</si>
  <si>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</si>
  <si>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</si>
  <si>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</si>
  <si>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</si>
  <si>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</si>
  <si>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</si>
  <si>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</si>
  <si>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</si>
  <si>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</si>
  <si>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</si>
  <si>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</si>
  <si>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</si>
  <si>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</si>
  <si>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</si>
  <si>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</si>
  <si>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</si>
  <si>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</si>
  <si>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</si>
  <si>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</si>
  <si>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</si>
  <si>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</si>
  <si>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</si>
  <si>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</si>
  <si>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</si>
  <si>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</si>
  <si>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</si>
  <si>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</si>
  <si>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</si>
  <si>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</si>
  <si>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</si>
  <si>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</si>
  <si>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</si>
  <si>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</si>
  <si>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</si>
  <si>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</si>
  <si>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</si>
  <si>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</si>
  <si>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</si>
  <si>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</si>
  <si>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</si>
  <si>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</si>
  <si>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</si>
  <si>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</si>
  <si>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</si>
  <si>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</si>
  <si>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</si>
  <si>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</si>
  <si>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</si>
  <si>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</si>
  <si>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</si>
  <si>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</si>
  <si>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</si>
  <si>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</si>
  <si>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</si>
  <si>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</si>
  <si>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</si>
  <si>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</si>
  <si>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</si>
  <si>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</si>
  <si>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</si>
  <si>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</si>
  <si>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</si>
  <si>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</si>
  <si>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</si>
  <si>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</si>
  <si>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</si>
  <si>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</si>
  <si>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</si>
  <si>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</si>
  <si>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</si>
  <si>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</si>
  <si>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</si>
  <si>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</si>
  <si>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</si>
  <si>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</si>
  <si>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</si>
  <si>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</si>
  <si>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</si>
  <si>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</si>
  <si>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</si>
  <si>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</si>
  <si>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</si>
  <si>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</si>
  <si>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</si>
  <si>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</si>
  <si>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</si>
  <si>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</si>
  <si>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</si>
  <si>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</si>
  <si>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</si>
  <si>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</si>
  <si>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</si>
  <si>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</si>
  <si>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</si>
  <si>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</si>
  <si>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</si>
  <si>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</si>
  <si>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</si>
  <si>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</si>
  <si>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</si>
  <si>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</si>
  <si>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</si>
  <si>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</si>
  <si>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</si>
  <si>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</si>
  <si>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</si>
  <si>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</si>
  <si>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</si>
  <si>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</si>
  <si>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</si>
  <si>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</si>
  <si>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</si>
  <si>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</si>
  <si>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</si>
  <si>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</si>
  <si>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</si>
  <si>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</si>
  <si>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</si>
  <si>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</si>
  <si>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</si>
  <si>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</si>
  <si>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</si>
  <si>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</si>
  <si>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</si>
  <si>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</si>
  <si>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</si>
  <si>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</si>
  <si>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</si>
  <si>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</si>
  <si>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</si>
  <si>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</si>
  <si>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</si>
  <si>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</si>
  <si>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</si>
  <si>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</si>
  <si>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</si>
  <si>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</si>
  <si>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</si>
  <si>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</si>
  <si>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</si>
  <si>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</si>
  <si>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</si>
  <si>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</si>
  <si>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</si>
  <si>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</si>
  <si>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</si>
  <si>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</si>
  <si>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</si>
  <si>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</si>
  <si>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</si>
  <si>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</si>
  <si>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</si>
  <si>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</si>
  <si>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</si>
  <si>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</si>
  <si>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</si>
  <si>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</si>
  <si>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</si>
  <si>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</si>
  <si>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</si>
  <si>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</si>
  <si>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</si>
  <si>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</si>
  <si>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</si>
  <si>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</si>
  <si>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</si>
  <si>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</si>
  <si>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</si>
  <si>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</si>
  <si>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</si>
  <si>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</si>
  <si>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</si>
  <si>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</si>
  <si>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</si>
  <si>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</si>
  <si>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</si>
  <si>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</si>
  <si>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</si>
  <si>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</si>
  <si>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</si>
  <si>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</si>
  <si>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</si>
  <si>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</si>
  <si>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</si>
  <si>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</si>
  <si>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</si>
  <si>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</si>
  <si>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</si>
  <si>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</si>
  <si>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</si>
  <si>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</si>
  <si>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</si>
  <si>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</si>
  <si>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</si>
  <si>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</si>
  <si>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</si>
  <si>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</si>
  <si>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</si>
  <si>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</si>
  <si>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</si>
  <si>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</si>
  <si>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</si>
  <si>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</si>
  <si>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</si>
  <si>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</si>
  <si>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</si>
  <si>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</si>
  <si>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</si>
  <si>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</si>
  <si>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</si>
  <si>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</si>
  <si>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</si>
  <si>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</si>
  <si>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</si>
  <si>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</si>
  <si>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</si>
  <si>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</si>
  <si>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</si>
  <si>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</si>
  <si>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</si>
  <si>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</si>
  <si>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</si>
  <si>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</si>
  <si>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</si>
  <si>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</si>
  <si>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</si>
  <si>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</si>
  <si>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</si>
  <si>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</si>
  <si>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</si>
  <si>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</si>
  <si>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</si>
  <si>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</si>
  <si>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</si>
  <si>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</si>
  <si>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</si>
  <si>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</si>
  <si>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</si>
  <si>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</si>
  <si>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</si>
  <si>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</si>
  <si>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</si>
  <si>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</si>
  <si>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</si>
  <si>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</si>
  <si>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</si>
  <si>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</si>
  <si>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</si>
  <si>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</si>
  <si>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</si>
  <si>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</si>
  <si>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</si>
  <si>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</si>
  <si>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</si>
  <si>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</si>
  <si>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</si>
  <si>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</si>
  <si>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</si>
  <si>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</si>
  <si>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</si>
  <si>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</si>
  <si>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</si>
  <si>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</si>
  <si>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</si>
  <si>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</si>
  <si>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</si>
  <si>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</si>
  <si>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</si>
  <si>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</si>
  <si>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</si>
  <si>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</si>
  <si>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</si>
  <si>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</si>
  <si>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</si>
  <si>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</si>
  <si>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</si>
  <si>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</si>
  <si>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</si>
  <si>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</si>
  <si>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</si>
  <si>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</si>
  <si>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</si>
  <si>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</si>
  <si>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</si>
  <si>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</si>
  <si>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</si>
  <si>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</si>
  <si>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</si>
  <si>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</si>
  <si>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</si>
  <si>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</si>
  <si>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</si>
  <si>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</si>
  <si>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</si>
  <si>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</si>
  <si>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</si>
  <si>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</si>
  <si>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</si>
  <si>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</si>
  <si>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</si>
  <si>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</si>
  <si>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</si>
  <si>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</si>
  <si>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</si>
  <si>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</si>
  <si>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</si>
  <si>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</si>
  <si>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</si>
  <si>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</si>
  <si>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</si>
  <si>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</si>
  <si>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</si>
  <si>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</si>
  <si>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</si>
  <si>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</si>
  <si>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</si>
  <si>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</si>
  <si>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</si>
  <si>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</si>
  <si>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</si>
  <si>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</si>
  <si>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</si>
  <si>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</si>
  <si>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</si>
  <si>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</si>
  <si>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</si>
  <si>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</si>
  <si>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</si>
  <si>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</si>
  <si>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</si>
  <si>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</si>
  <si>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</si>
  <si>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</si>
  <si>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</si>
  <si>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</si>
  <si>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</si>
  <si>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</si>
  <si>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</si>
  <si>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</si>
  <si>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</si>
  <si>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</si>
  <si>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</si>
  <si>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</si>
  <si>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</si>
  <si>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</si>
  <si>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</si>
  <si>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</si>
  <si>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</si>
  <si>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</si>
  <si>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</si>
  <si>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</si>
  <si>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</si>
  <si>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</si>
  <si>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</si>
  <si>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</si>
  <si>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</si>
  <si>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</si>
  <si>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</si>
  <si>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</si>
  <si>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</si>
  <si>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</si>
  <si>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</si>
  <si>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</si>
  <si>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</si>
  <si>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</si>
  <si>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</si>
  <si>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</si>
  <si>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</si>
  <si>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</si>
  <si>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</si>
  <si>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</si>
  <si>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</si>
  <si>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</si>
  <si>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</si>
  <si>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</si>
  <si>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</si>
  <si>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</si>
  <si>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</si>
  <si>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</si>
  <si>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</si>
  <si>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</si>
  <si>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</si>
  <si>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</si>
  <si>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</si>
  <si>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</si>
  <si>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</si>
  <si>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</si>
  <si>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</si>
  <si>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</si>
  <si>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</si>
  <si>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</si>
  <si>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</si>
  <si>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</si>
  <si>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</si>
  <si>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</si>
  <si>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</si>
  <si>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</si>
  <si>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</si>
  <si>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</si>
  <si>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</si>
  <si>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</si>
  <si>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</si>
  <si>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</si>
  <si>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</si>
  <si>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</si>
  <si>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</si>
  <si>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</si>
  <si>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</si>
  <si>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</si>
  <si>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</si>
  <si>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</si>
  <si>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</si>
  <si>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</si>
  <si>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</si>
  <si>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</si>
  <si>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</si>
  <si>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</si>
  <si>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</si>
  <si>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</si>
  <si>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</si>
  <si>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</si>
  <si>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</si>
  <si>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</si>
  <si>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</si>
  <si>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</si>
  <si>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</si>
  <si>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</si>
  <si>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</si>
  <si>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</si>
  <si>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</si>
  <si>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</si>
  <si>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</si>
  <si>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</si>
  <si>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</si>
  <si>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</si>
  <si>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</si>
  <si>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</si>
  <si>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</si>
  <si>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</si>
  <si>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</si>
  <si>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</si>
  <si>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</si>
  <si>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</si>
  <si>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</si>
  <si>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</si>
  <si>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</si>
  <si>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</si>
  <si>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</si>
  <si>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</si>
  <si>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</si>
  <si>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</si>
  <si>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</si>
  <si>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</si>
  <si>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</si>
  <si>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</si>
  <si>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</si>
  <si>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</si>
  <si>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</si>
  <si>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</si>
  <si>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</si>
  <si>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</si>
  <si>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</si>
  <si>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</si>
  <si>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</si>
  <si>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</si>
  <si>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</si>
  <si>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</si>
  <si>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</si>
  <si>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</si>
  <si>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</si>
  <si>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</si>
  <si>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</si>
  <si>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</si>
  <si>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</si>
  <si>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</si>
  <si>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</si>
  <si>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</si>
  <si>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</si>
  <si>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</si>
  <si>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</si>
  <si>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</si>
  <si>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</si>
  <si>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</si>
  <si>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</si>
  <si>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</si>
  <si>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</si>
  <si>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</si>
  <si>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</si>
  <si>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</si>
  <si>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</si>
  <si>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</si>
  <si>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</si>
  <si>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</si>
  <si>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</si>
  <si>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</si>
  <si>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</si>
  <si>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</si>
  <si>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</si>
  <si>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</si>
  <si>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</si>
  <si>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</si>
  <si>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</si>
  <si>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</si>
  <si>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</si>
  <si>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</si>
  <si>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</si>
  <si>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</si>
  <si>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</si>
  <si>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</si>
  <si>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</si>
  <si>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</si>
  <si>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</si>
  <si>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</si>
  <si>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</si>
  <si>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</si>
  <si>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</si>
  <si>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</si>
  <si>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</si>
  <si>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</si>
  <si>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</si>
  <si>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</si>
  <si>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</si>
  <si>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</si>
  <si>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</si>
  <si>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</si>
  <si>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</si>
  <si>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</si>
  <si>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</si>
  <si>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</si>
  <si>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</si>
  <si>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</si>
  <si>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</si>
  <si>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</si>
  <si>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</si>
  <si>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</si>
  <si>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</si>
  <si>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</si>
  <si>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</si>
  <si>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</si>
  <si>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</si>
  <si>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</si>
  <si>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</si>
  <si>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</si>
  <si>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</si>
  <si>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</si>
  <si>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</si>
  <si>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</si>
  <si>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</si>
  <si>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</si>
  <si>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</si>
  <si>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</si>
  <si>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</si>
  <si>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</si>
  <si>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</si>
  <si>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</si>
  <si>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</si>
  <si>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</si>
  <si>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</si>
  <si>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</si>
  <si>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</si>
  <si>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</si>
  <si>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</si>
  <si>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</si>
  <si>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</si>
  <si>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</si>
  <si>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</si>
  <si>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</si>
  <si>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</si>
  <si>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</si>
  <si>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</si>
  <si>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</si>
  <si>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</si>
  <si>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</si>
  <si>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</si>
  <si>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</si>
  <si>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</si>
  <si>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</si>
  <si>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</si>
  <si>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</si>
  <si>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</si>
  <si>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</si>
  <si>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</si>
  <si>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</si>
  <si>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</si>
  <si>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</si>
  <si>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</si>
  <si>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</si>
  <si>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</si>
  <si>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</si>
  <si>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</si>
  <si>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</si>
  <si>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</si>
  <si>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</si>
  <si>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</si>
  <si>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</si>
  <si>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</si>
  <si>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</si>
  <si>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</si>
  <si>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</si>
  <si>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</si>
  <si>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</si>
  <si>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</si>
  <si>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</si>
  <si>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</si>
  <si>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</si>
  <si>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</si>
  <si>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</si>
  <si>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</si>
  <si>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</si>
  <si>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</si>
  <si>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</si>
  <si>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</si>
  <si>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</si>
  <si>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</si>
  <si>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</si>
  <si>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</si>
  <si>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</si>
  <si>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</si>
  <si>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</si>
  <si>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</si>
  <si>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</si>
  <si>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</si>
  <si>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</si>
  <si>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</si>
  <si>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</si>
  <si>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</si>
  <si>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</si>
  <si>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</si>
  <si>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</si>
  <si>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</si>
  <si>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</si>
  <si>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</si>
  <si>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</si>
  <si>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</si>
  <si>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</si>
  <si>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</si>
  <si>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</si>
  <si>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</si>
  <si>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</si>
  <si>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</si>
  <si>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</si>
  <si>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</si>
  <si>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</si>
  <si>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</si>
  <si>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</si>
  <si>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</si>
  <si>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</si>
  <si>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</si>
  <si>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</si>
  <si>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</si>
  <si>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</si>
  <si>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</si>
  <si>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</si>
  <si>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</si>
  <si>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</si>
  <si>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</si>
  <si>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</si>
  <si>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</si>
  <si>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</si>
  <si>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</si>
  <si>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</si>
  <si>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</si>
  <si>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</si>
  <si>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</si>
  <si>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</si>
  <si>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</si>
  <si>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</si>
  <si>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</si>
  <si>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</si>
  <si>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</si>
  <si>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</si>
  <si>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</si>
  <si>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</si>
  <si>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</si>
  <si>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</si>
  <si>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</si>
  <si>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</si>
  <si>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</si>
  <si>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</si>
  <si>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</si>
  <si>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</si>
  <si>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</si>
  <si>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</si>
  <si>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</si>
  <si>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</si>
  <si>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</si>
  <si>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</si>
  <si>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</si>
  <si>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</si>
  <si>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</si>
  <si>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</si>
  <si>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</si>
  <si>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</si>
  <si>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</si>
  <si>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</si>
  <si>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</si>
  <si>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</si>
  <si>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</si>
  <si>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</si>
  <si>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</si>
  <si>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</si>
  <si>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</si>
  <si>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</si>
  <si>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</si>
  <si>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</si>
  <si>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</si>
  <si>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</si>
  <si>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</si>
  <si>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</si>
  <si>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</si>
  <si>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</si>
  <si>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</si>
  <si>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</si>
  <si>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</si>
  <si>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</si>
  <si>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</si>
  <si>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</si>
  <si>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</si>
  <si>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</si>
  <si>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</si>
  <si>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</si>
  <si>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</si>
  <si>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</si>
  <si>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</si>
  <si>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</si>
  <si>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</si>
  <si>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</si>
  <si>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</si>
  <si>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</si>
  <si>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</si>
  <si>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</si>
  <si>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</si>
  <si>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</si>
  <si>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</si>
  <si>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</si>
  <si>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</si>
  <si>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</si>
  <si>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</si>
  <si>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</si>
  <si>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</si>
  <si>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</si>
  <si>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</si>
  <si>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</si>
  <si>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</si>
  <si>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</si>
  <si>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</si>
  <si>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</si>
  <si>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</si>
  <si>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</si>
  <si>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</si>
  <si>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</si>
  <si>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</si>
  <si>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</si>
  <si>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</si>
  <si>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</si>
  <si>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</si>
  <si>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</si>
  <si>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</si>
  <si>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</si>
  <si>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</si>
  <si>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</si>
  <si>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</si>
  <si>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</si>
  <si>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</si>
  <si>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</si>
  <si>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</si>
  <si>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</si>
  <si>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</si>
  <si>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</si>
  <si>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</si>
  <si>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</si>
  <si>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</si>
  <si>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</si>
  <si>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</si>
  <si>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</si>
  <si>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</si>
  <si>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</si>
  <si>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</si>
  <si>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</si>
  <si>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</si>
  <si>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</si>
  <si>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</si>
  <si>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</si>
  <si>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</si>
  <si>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</si>
  <si>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</si>
  <si>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</si>
  <si>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</si>
  <si>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</si>
  <si>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</si>
  <si>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</si>
  <si>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</si>
  <si>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</si>
  <si>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</si>
  <si>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</si>
  <si>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</si>
  <si>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</si>
  <si>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</si>
  <si>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</si>
  <si>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</si>
  <si>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</si>
  <si>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</si>
  <si>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</si>
  <si>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</si>
  <si>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</si>
  <si>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</si>
  <si>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</si>
  <si>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</si>
  <si>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</si>
  <si>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</si>
  <si>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</si>
  <si>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</si>
  <si>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</si>
  <si>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</si>
  <si>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</si>
  <si>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</si>
  <si>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</si>
  <si>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</si>
  <si>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</si>
  <si>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</si>
  <si>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</si>
  <si>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</si>
  <si>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</si>
  <si>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</si>
  <si>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</si>
  <si>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</si>
  <si>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</si>
  <si>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</si>
  <si>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</si>
  <si>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</si>
  <si>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</si>
  <si>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</si>
  <si>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</si>
  <si>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</si>
  <si>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</si>
  <si>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</si>
  <si>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</si>
  <si>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</si>
  <si>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</si>
  <si>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</si>
  <si>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</si>
  <si>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</si>
  <si>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</si>
  <si>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</si>
  <si>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</si>
  <si>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</si>
  <si>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</si>
  <si>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</si>
  <si>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</si>
  <si>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</si>
  <si>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</si>
  <si>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</si>
  <si>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</si>
  <si>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</si>
  <si>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</si>
  <si>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</si>
  <si>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</si>
  <si>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</si>
  <si>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</si>
  <si>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</si>
  <si>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</si>
  <si>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</si>
  <si>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</si>
  <si>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</si>
  <si>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</si>
  <si>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</si>
  <si>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</si>
  <si>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</si>
  <si>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</si>
  <si>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</si>
  <si>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</si>
  <si>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</si>
  <si>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</si>
  <si>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</si>
  <si>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</si>
  <si>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</si>
  <si>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</si>
  <si>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</si>
  <si>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</si>
  <si>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</si>
  <si>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</si>
  <si>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</si>
  <si>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</si>
  <si>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</si>
  <si>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</si>
  <si>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</si>
  <si>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</si>
  <si>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</si>
  <si>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</si>
  <si>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</si>
  <si>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</si>
  <si>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</si>
  <si>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</si>
  <si>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</si>
  <si>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</si>
  <si>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</si>
  <si>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</si>
  <si>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</si>
  <si>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</si>
  <si>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</si>
  <si>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</si>
  <si>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</si>
  <si>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</si>
  <si>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</si>
  <si>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</si>
  <si>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</si>
  <si>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</si>
  <si>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</si>
  <si>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</si>
  <si>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</si>
  <si>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</si>
  <si>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</si>
  <si>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</si>
  <si>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</si>
  <si>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</si>
  <si>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</si>
  <si>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</si>
  <si>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</si>
  <si>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</si>
  <si>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</si>
  <si>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</si>
  <si>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</si>
  <si>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</si>
  <si>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</si>
  <si>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</si>
  <si>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</si>
  <si>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</si>
  <si>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</si>
  <si>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</si>
  <si>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</si>
  <si>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</si>
  <si>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</si>
  <si>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</si>
  <si>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</si>
  <si>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</si>
  <si>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</si>
  <si>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</si>
  <si>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</si>
  <si>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</si>
  <si>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</si>
  <si>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</si>
  <si>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</si>
  <si>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</si>
  <si>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</si>
  <si>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</si>
  <si>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</si>
  <si>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</si>
  <si>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</si>
  <si>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</si>
  <si>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</si>
  <si>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</si>
  <si>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</si>
  <si>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</si>
  <si>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</si>
  <si>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</si>
  <si>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</si>
  <si>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</si>
  <si>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</si>
  <si>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</si>
  <si>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</si>
  <si>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</si>
  <si>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</si>
  <si>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</si>
  <si>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</si>
  <si>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</si>
  <si>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</si>
  <si>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</si>
  <si>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</si>
  <si>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</si>
  <si>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</si>
  <si>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</si>
  <si>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</si>
  <si>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</si>
  <si>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</si>
  <si>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</si>
  <si>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</si>
  <si>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</si>
  <si>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</si>
  <si>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</si>
  <si>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</si>
  <si>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</si>
  <si>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</si>
  <si>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</si>
  <si>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</si>
  <si>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</si>
  <si>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</si>
  <si>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</si>
  <si>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</si>
  <si>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</si>
  <si>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</si>
  <si>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</si>
  <si>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</si>
  <si>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</si>
  <si>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</si>
  <si>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</si>
  <si>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</si>
  <si>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</si>
  <si>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</si>
  <si>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</si>
  <si>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</si>
  <si>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</si>
  <si>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</si>
  <si>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</si>
  <si>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</si>
  <si>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</si>
  <si>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</si>
  <si>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</si>
  <si>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</si>
  <si>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</si>
  <si>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</si>
  <si>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</si>
  <si>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</si>
  <si>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</si>
  <si>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</si>
  <si>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</si>
  <si>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</si>
  <si>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</si>
  <si>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</si>
  <si>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</si>
  <si>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</si>
  <si>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</si>
  <si>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</si>
  <si>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</si>
  <si>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</si>
  <si>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</si>
  <si>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</si>
  <si>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</si>
  <si>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</si>
  <si>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</si>
  <si>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</si>
  <si>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</si>
  <si>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</si>
  <si>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</si>
  <si>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</si>
  <si>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</si>
  <si>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</si>
  <si>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</si>
  <si>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</si>
  <si>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</si>
  <si>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</si>
  <si>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</si>
  <si>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</si>
  <si>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</si>
  <si>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</si>
  <si>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</si>
  <si>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</si>
  <si>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</si>
  <si>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</si>
  <si>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</si>
  <si>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</si>
  <si>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</si>
  <si>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</si>
  <si>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</si>
  <si>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</si>
  <si>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</si>
  <si>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</si>
  <si>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</si>
  <si>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</si>
  <si>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</si>
  <si>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</si>
  <si>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</si>
  <si>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</si>
  <si>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</si>
  <si>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</si>
  <si>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</si>
  <si>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</si>
  <si>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</si>
  <si>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</si>
  <si>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</si>
  <si>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</si>
  <si>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</si>
  <si>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</si>
  <si>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</si>
  <si>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</si>
  <si>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</si>
  <si>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</si>
  <si>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</si>
  <si>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</si>
  <si>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</si>
  <si>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</si>
  <si>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</si>
  <si>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</si>
  <si>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</si>
  <si>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</si>
  <si>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</si>
  <si>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</si>
  <si>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</si>
  <si>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</si>
  <si>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</si>
  <si>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</si>
  <si>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</si>
  <si>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</si>
  <si>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</si>
  <si>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</si>
  <si>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</si>
  <si>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</si>
  <si>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</si>
  <si>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</si>
  <si>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</si>
  <si>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</si>
  <si>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</si>
  <si>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</si>
  <si>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</si>
  <si>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</si>
  <si>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</si>
  <si>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</si>
  <si>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</si>
  <si>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</si>
  <si>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</si>
  <si>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</si>
  <si>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</si>
  <si>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</si>
  <si>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</si>
  <si>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</si>
  <si>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</si>
  <si>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</si>
  <si>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</si>
  <si>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</si>
  <si>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</si>
  <si>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</si>
  <si>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</si>
  <si>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</si>
  <si>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</si>
  <si>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</si>
  <si>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</si>
  <si>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</si>
  <si>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</si>
  <si>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</si>
  <si>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</si>
  <si>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</si>
  <si>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</si>
  <si>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</si>
  <si>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</si>
  <si>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</si>
  <si>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</si>
  <si>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</si>
  <si>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</si>
  <si>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</si>
  <si>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</si>
  <si>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</si>
  <si>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</si>
  <si>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</si>
  <si>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</si>
  <si>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</si>
  <si>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</si>
  <si>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</si>
  <si>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</si>
  <si>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</si>
  <si>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</si>
  <si>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</si>
  <si>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</si>
  <si>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</si>
  <si>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</si>
  <si>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</si>
  <si>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</si>
  <si>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</si>
  <si>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</si>
  <si>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</si>
  <si>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</si>
  <si>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</si>
  <si>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</si>
  <si>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</si>
  <si>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</si>
  <si>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</si>
  <si>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</si>
  <si>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</si>
  <si>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</si>
  <si>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</si>
  <si>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</si>
  <si>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</si>
  <si>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</si>
  <si>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</si>
  <si>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</si>
  <si>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</si>
  <si>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</si>
  <si>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</si>
  <si>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</si>
  <si>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</si>
  <si>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</si>
  <si>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</si>
  <si>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</si>
  <si>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</si>
  <si>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</si>
  <si>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</si>
  <si>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</si>
  <si>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</si>
  <si>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</si>
  <si>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</si>
  <si>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</si>
  <si>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</si>
  <si>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</si>
  <si>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</si>
  <si>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</si>
  <si>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</si>
  <si>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</si>
  <si>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</si>
  <si>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</si>
  <si>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</si>
  <si>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</si>
  <si>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</si>
  <si>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</si>
  <si>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</si>
  <si>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</si>
  <si>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</si>
  <si>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</si>
  <si>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</si>
  <si>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</si>
  <si>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</si>
  <si>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</si>
  <si>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</si>
  <si>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</si>
  <si>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</si>
  <si>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</si>
  <si>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</si>
  <si>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</si>
  <si>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</si>
  <si>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</si>
  <si>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</si>
  <si>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</si>
  <si>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</si>
  <si>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</si>
  <si>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</si>
  <si>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</si>
  <si>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</si>
  <si>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</si>
  <si>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</si>
  <si>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</si>
  <si>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</si>
  <si>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</si>
  <si>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</si>
  <si>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</si>
  <si>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</si>
  <si>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</si>
  <si>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</si>
  <si>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</si>
  <si>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</si>
  <si>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</si>
  <si>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</si>
  <si>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</si>
  <si>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</si>
  <si>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</si>
  <si>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</si>
  <si>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</si>
  <si>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</si>
  <si>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</si>
  <si>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</si>
  <si>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</si>
  <si>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</si>
  <si>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</si>
  <si>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</si>
  <si>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</si>
  <si>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</si>
  <si>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</si>
  <si>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</si>
  <si>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</si>
  <si>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</si>
  <si>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</si>
  <si>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</si>
  <si>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</si>
  <si>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</si>
  <si>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</si>
  <si>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</si>
  <si>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</si>
  <si>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</si>
  <si>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</si>
  <si>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</si>
  <si>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</si>
  <si>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</si>
  <si>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</si>
  <si>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</si>
  <si>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</si>
  <si>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</si>
  <si>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</si>
  <si>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</si>
  <si>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</si>
  <si>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</si>
  <si>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</si>
  <si>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</si>
  <si>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</si>
  <si>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</si>
  <si>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</si>
  <si>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</si>
  <si>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</si>
  <si>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</si>
  <si>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</si>
  <si>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</si>
  <si>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</si>
  <si>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</si>
  <si>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</si>
  <si>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</si>
  <si>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</si>
  <si>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</si>
  <si>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</si>
  <si>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</si>
  <si>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</si>
  <si>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</si>
  <si>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</si>
  <si>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</si>
  <si>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</si>
  <si>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</si>
  <si>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</si>
  <si>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</si>
  <si>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</si>
  <si>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</si>
  <si>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</si>
  <si>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</si>
  <si>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</si>
  <si>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</si>
  <si>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</si>
  <si>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</si>
  <si>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</si>
  <si>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</si>
  <si>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</si>
  <si>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</si>
  <si>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</si>
  <si>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</si>
  <si>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</si>
  <si>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</si>
  <si>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</si>
  <si>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</si>
  <si>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</si>
  <si>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</si>
  <si>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</si>
  <si>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</si>
  <si>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</si>
  <si>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</si>
  <si>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</si>
  <si>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</si>
  <si>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</si>
  <si>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</si>
  <si>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</si>
  <si>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</si>
  <si>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</si>
  <si>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</si>
  <si>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</si>
  <si>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</si>
  <si>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</si>
  <si>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</si>
  <si>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</si>
  <si>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</si>
  <si>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</si>
  <si>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</si>
  <si>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</si>
  <si>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</si>
  <si>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</si>
  <si>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</si>
  <si>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</si>
  <si>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</si>
  <si>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</si>
  <si>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</si>
  <si>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</si>
  <si>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</si>
  <si>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</si>
  <si>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</si>
  <si>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</si>
  <si>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</si>
  <si>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</si>
  <si>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</si>
  <si>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</si>
  <si>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</si>
  <si>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</si>
  <si>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</si>
  <si>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</si>
  <si>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</si>
  <si>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</si>
  <si>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</si>
  <si>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</si>
  <si>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</si>
  <si>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</si>
  <si>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</si>
  <si>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</si>
  <si>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</si>
  <si>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</si>
  <si>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</si>
  <si>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</si>
  <si>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</si>
  <si>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</si>
  <si>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</si>
  <si>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</si>
  <si>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</si>
  <si>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</si>
  <si>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</si>
  <si>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</si>
  <si>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</si>
  <si>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</si>
  <si>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</si>
  <si>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</si>
  <si>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</si>
  <si>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</si>
  <si>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</si>
  <si>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</si>
  <si>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</si>
  <si>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</si>
  <si>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</si>
  <si>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</si>
  <si>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</si>
  <si>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</si>
  <si>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</si>
  <si>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</si>
  <si>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</si>
  <si>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</si>
  <si>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</si>
  <si>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</si>
  <si>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</si>
  <si>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</si>
  <si>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</si>
  <si>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</si>
  <si>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</si>
  <si>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</si>
  <si>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</si>
  <si>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</si>
  <si>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</si>
  <si>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</si>
  <si>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</si>
  <si>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</si>
  <si>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</si>
  <si>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</si>
  <si>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</si>
  <si>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</si>
  <si>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</si>
  <si>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</si>
  <si>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</si>
  <si>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</si>
  <si>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</si>
  <si>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</si>
  <si>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</si>
  <si>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</si>
  <si>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</si>
  <si>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</si>
  <si>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</si>
  <si>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</si>
  <si>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</si>
  <si>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</si>
  <si>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</si>
  <si>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</si>
  <si>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</si>
  <si>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</si>
  <si>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</si>
  <si>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</si>
  <si>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</si>
  <si>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</si>
  <si>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</si>
  <si>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</si>
  <si>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</si>
  <si>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</si>
  <si>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</si>
  <si>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</si>
  <si>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</si>
  <si>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</si>
  <si>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</si>
  <si>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</si>
  <si>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</si>
  <si>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</si>
  <si>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</si>
  <si>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</si>
  <si>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</si>
  <si>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</si>
  <si>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</si>
  <si>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</si>
  <si>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</si>
  <si>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</si>
  <si>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</si>
  <si>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</si>
  <si>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</si>
  <si>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</si>
  <si>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</si>
  <si>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</si>
  <si>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</si>
  <si>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</si>
  <si>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</si>
  <si>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</si>
  <si>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</si>
  <si>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</si>
  <si>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</si>
  <si>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</si>
  <si>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</si>
  <si>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</si>
  <si>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</si>
  <si>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</si>
  <si>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</si>
  <si>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</si>
  <si>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</si>
  <si>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</si>
  <si>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</si>
  <si>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</si>
  <si>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</si>
  <si>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</si>
  <si>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</si>
  <si>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</si>
  <si>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</si>
  <si>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</si>
  <si>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</si>
  <si>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</si>
  <si>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</si>
  <si>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</si>
  <si>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</si>
  <si>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</si>
  <si>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</si>
  <si>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</si>
  <si>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</si>
  <si>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</si>
  <si>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</si>
  <si>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</si>
  <si>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</si>
  <si>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</si>
  <si>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</si>
  <si>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</si>
  <si>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</si>
  <si>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</si>
  <si>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</si>
  <si>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</si>
  <si>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</si>
  <si>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</si>
  <si>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</si>
  <si>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</si>
  <si>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</si>
  <si>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</si>
  <si>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</si>
  <si>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</si>
  <si>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</si>
  <si>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</si>
  <si>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</si>
  <si>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</si>
  <si>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</si>
  <si>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</si>
  <si>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</si>
  <si>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</si>
  <si>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</si>
  <si>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</si>
  <si>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</si>
  <si>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</si>
  <si>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</si>
  <si>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</si>
  <si>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</si>
  <si>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</si>
  <si>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</si>
  <si>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</si>
  <si>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</si>
  <si>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</si>
  <si>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</si>
  <si>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</si>
  <si>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</si>
  <si>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</si>
  <si>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</si>
  <si>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</si>
  <si>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</si>
  <si>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</si>
  <si>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</si>
  <si>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</si>
  <si>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</si>
  <si>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</si>
  <si>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</si>
  <si>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</si>
  <si>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</si>
  <si>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</si>
  <si>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</si>
  <si>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</si>
  <si>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</si>
  <si>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</si>
  <si>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</si>
  <si>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</si>
  <si>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</si>
  <si>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</si>
  <si>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</si>
  <si>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</si>
  <si>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</si>
  <si>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</si>
  <si>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</si>
  <si>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</si>
  <si>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</si>
  <si>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</si>
  <si>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</si>
  <si>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</si>
  <si>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</si>
  <si>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</si>
  <si>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</si>
  <si>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</si>
  <si>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</si>
  <si>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</si>
  <si>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</si>
  <si>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</si>
  <si>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</si>
  <si>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</si>
  <si>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</si>
  <si>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</si>
  <si>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</si>
  <si>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</si>
  <si>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</si>
  <si>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</si>
  <si>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</si>
  <si>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</si>
  <si>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</si>
  <si>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</si>
  <si>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</si>
  <si>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</si>
  <si>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</si>
  <si>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</si>
  <si>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</si>
  <si>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</si>
  <si>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</si>
  <si>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</si>
  <si>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</si>
  <si>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</si>
  <si>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</si>
  <si>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</si>
  <si>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</si>
  <si>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</si>
  <si>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</si>
  <si>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</si>
  <si>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</si>
  <si>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</si>
  <si>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</si>
  <si>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</si>
  <si>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</si>
  <si>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</si>
  <si>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</si>
  <si>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</si>
  <si>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</si>
  <si>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</si>
  <si>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</si>
  <si>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</si>
  <si>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</si>
  <si>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</si>
  <si>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</si>
  <si>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</si>
  <si>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</si>
  <si>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</si>
  <si>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</si>
  <si>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</si>
  <si>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</si>
  <si>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</si>
  <si>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</si>
  <si>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</si>
  <si>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</si>
  <si>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</si>
  <si>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</si>
  <si>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</si>
  <si>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</si>
  <si>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</si>
  <si>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</si>
  <si>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</si>
  <si>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</si>
  <si>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</si>
  <si>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</si>
  <si>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</si>
  <si>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</si>
  <si>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</si>
  <si>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</si>
  <si>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</si>
  <si>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</si>
  <si>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</si>
  <si>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</si>
  <si>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</si>
  <si>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</si>
  <si>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</si>
  <si>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</si>
  <si>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</si>
  <si>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</si>
  <si>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</si>
  <si>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</si>
  <si>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</si>
  <si>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</si>
  <si>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</si>
  <si>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</si>
  <si>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</si>
  <si>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</si>
  <si>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</si>
  <si>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</si>
  <si>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</si>
  <si>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</si>
  <si>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</si>
  <si>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</si>
  <si>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</si>
  <si>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</si>
  <si>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</si>
  <si>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</si>
  <si>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</si>
  <si>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</si>
  <si>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</si>
  <si>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</si>
  <si>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</si>
  <si>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</si>
  <si>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</si>
  <si>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</si>
  <si>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</si>
  <si>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</si>
  <si>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</si>
  <si>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</si>
  <si>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</si>
  <si>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</si>
  <si>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</si>
  <si>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</si>
  <si>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</si>
  <si>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</si>
  <si>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</si>
  <si>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</si>
  <si>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</si>
  <si>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</si>
  <si>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</si>
  <si>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</si>
  <si>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</si>
  <si>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</si>
  <si>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</si>
  <si>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</si>
  <si>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</si>
  <si>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</si>
  <si>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</si>
  <si>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</si>
  <si>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</si>
  <si>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</si>
  <si>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</si>
  <si>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</si>
  <si>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</si>
  <si>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</si>
  <si>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</si>
  <si>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</si>
  <si>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</si>
  <si>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</si>
  <si>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</si>
  <si>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</si>
  <si>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</si>
  <si>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</si>
  <si>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</si>
  <si>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</si>
  <si>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</si>
  <si>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</si>
  <si>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</si>
  <si>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</si>
  <si>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</si>
  <si>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</si>
  <si>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</si>
  <si>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</si>
  <si>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</si>
  <si>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</si>
  <si>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</si>
  <si>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</si>
  <si>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</si>
  <si>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</si>
  <si>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</si>
  <si>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</si>
  <si>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</si>
  <si>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</si>
  <si>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</si>
  <si>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</si>
  <si>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</si>
  <si>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</si>
  <si>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</si>
  <si>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</si>
  <si>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</si>
  <si>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</si>
  <si>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</si>
  <si>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</si>
  <si>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</si>
  <si>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</si>
  <si>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</si>
  <si>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</si>
  <si>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</si>
  <si>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</si>
  <si>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</si>
  <si>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</si>
  <si>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</si>
  <si>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</si>
  <si>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</si>
  <si>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</si>
  <si>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</si>
  <si>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</si>
  <si>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</si>
  <si>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</si>
  <si>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</si>
  <si>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</si>
  <si>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</si>
  <si>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</si>
  <si>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</si>
  <si>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</si>
  <si>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</si>
  <si>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</si>
  <si>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</si>
  <si>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</si>
  <si>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</si>
  <si>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</si>
  <si>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</si>
  <si>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</si>
  <si>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</si>
  <si>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</si>
  <si>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</si>
  <si>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</si>
  <si>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</si>
  <si>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</si>
  <si>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</si>
  <si>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</si>
  <si>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</si>
  <si>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</si>
  <si>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</si>
  <si>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</si>
  <si>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</si>
  <si>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</si>
  <si>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</si>
  <si>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</si>
  <si>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</si>
  <si>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</si>
  <si>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</si>
  <si>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</si>
  <si>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</si>
  <si>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</si>
  <si>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</si>
  <si>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</si>
  <si>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</si>
  <si>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</si>
  <si>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</si>
  <si>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</si>
  <si>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</si>
  <si>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</si>
  <si>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</si>
  <si>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</si>
  <si>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</si>
  <si>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</si>
  <si>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</si>
  <si>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</si>
  <si>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</si>
  <si>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</si>
  <si>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</si>
  <si>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</si>
  <si>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</si>
  <si>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</si>
  <si>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</si>
  <si>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</si>
  <si>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</si>
  <si>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</si>
  <si>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</si>
  <si>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</si>
  <si>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</si>
  <si>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</si>
  <si>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</si>
  <si>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</si>
  <si>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</si>
  <si>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</si>
  <si>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</si>
  <si>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</si>
  <si>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</si>
  <si>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</si>
  <si>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</si>
  <si>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</si>
  <si>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</si>
  <si>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</si>
  <si>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</si>
  <si>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</si>
  <si>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</si>
  <si>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</si>
  <si>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</si>
  <si>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</si>
  <si>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</si>
  <si>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</si>
  <si>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</si>
  <si>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</si>
  <si>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</si>
  <si>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</si>
  <si>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</si>
  <si>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</si>
  <si>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</si>
  <si>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</si>
  <si>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</si>
  <si>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</si>
  <si>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</si>
  <si>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</si>
  <si>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</si>
  <si>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</si>
  <si>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</si>
  <si>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</si>
  <si>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</si>
  <si>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</si>
  <si>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</si>
  <si>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</si>
  <si>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</si>
  <si>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</si>
  <si>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</si>
  <si>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</si>
  <si>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</si>
  <si>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</si>
  <si>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</si>
  <si>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</si>
  <si>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</si>
  <si>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</si>
  <si>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</si>
  <si>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</si>
  <si>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</si>
  <si>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</si>
  <si>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</si>
  <si>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</si>
  <si>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</si>
  <si>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</si>
  <si>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</si>
  <si>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</si>
  <si>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</si>
  <si>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</si>
  <si>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</si>
  <si>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</si>
  <si>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</si>
  <si>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</si>
  <si>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</si>
  <si>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</si>
  <si>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</si>
  <si>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</si>
  <si>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</si>
  <si>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</si>
  <si>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</si>
  <si>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</si>
  <si>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</si>
  <si>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</si>
  <si>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</si>
  <si>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</si>
  <si>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</si>
  <si>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</si>
  <si>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</si>
  <si>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</si>
  <si>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</si>
  <si>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</si>
  <si>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</si>
  <si>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</si>
  <si>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</si>
  <si>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</si>
  <si>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</si>
  <si>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</si>
  <si>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</si>
  <si>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</si>
  <si>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</si>
  <si>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</si>
  <si>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</si>
  <si>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</si>
  <si>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</si>
  <si>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</si>
  <si>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</si>
  <si>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</si>
  <si>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</si>
  <si>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</si>
  <si>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</si>
  <si>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</si>
  <si>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</si>
  <si>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</si>
  <si>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</si>
  <si>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</si>
  <si>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</si>
  <si>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</si>
  <si>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</si>
  <si>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</si>
  <si>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</si>
  <si>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</si>
  <si>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</si>
  <si>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</si>
  <si>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</si>
  <si>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</si>
  <si>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</si>
  <si>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</si>
  <si>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</si>
  <si>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</si>
  <si>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</si>
  <si>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</si>
  <si>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</si>
  <si>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</si>
  <si>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</si>
  <si>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</si>
  <si>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</si>
  <si>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</si>
  <si>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</si>
  <si>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</si>
  <si>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</si>
  <si>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</si>
  <si>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</si>
  <si>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</si>
  <si>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</si>
  <si>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</si>
  <si>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</si>
  <si>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</si>
  <si>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</si>
  <si>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</si>
  <si>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</si>
  <si>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</si>
  <si>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</si>
  <si>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</si>
  <si>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</si>
  <si>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</si>
  <si>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</si>
  <si>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</si>
  <si>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</si>
  <si>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</si>
  <si>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</si>
  <si>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</si>
  <si>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</si>
  <si>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</si>
  <si>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</si>
  <si>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</si>
  <si>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</si>
  <si>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</si>
  <si>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</si>
  <si>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</si>
  <si>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</si>
  <si>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</si>
  <si>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</si>
  <si>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</si>
  <si>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</si>
  <si>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</si>
  <si>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</si>
  <si>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</si>
  <si>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</si>
  <si>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</si>
  <si>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</si>
  <si>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</si>
  <si>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</si>
  <si>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</si>
  <si>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</si>
  <si>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</si>
  <si>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</si>
  <si>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</si>
  <si>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</si>
  <si>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</si>
  <si>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</si>
  <si>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</si>
  <si>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</si>
  <si>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</si>
  <si>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</si>
  <si>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</si>
  <si>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</si>
  <si>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</si>
  <si>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</si>
  <si>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</si>
  <si>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</si>
  <si>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</si>
  <si>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</si>
  <si>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</si>
  <si>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</si>
  <si>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</si>
  <si>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</si>
  <si>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</si>
  <si>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</si>
  <si>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</si>
  <si>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</si>
  <si>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</si>
  <si>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</si>
  <si>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</si>
  <si>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</si>
  <si>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</si>
  <si>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</si>
  <si>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</si>
  <si>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</si>
  <si>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</si>
  <si>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</si>
  <si>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</si>
  <si>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</si>
  <si>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</si>
  <si>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</si>
  <si>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</si>
  <si>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</si>
  <si>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</si>
  <si>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</si>
  <si>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</si>
  <si>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</si>
  <si>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</si>
  <si>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</si>
  <si>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</si>
  <si>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</si>
  <si>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</si>
  <si>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</si>
  <si>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</si>
  <si>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</si>
  <si>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</si>
  <si>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</si>
  <si>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</si>
  <si>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</si>
  <si>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</si>
  <si>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</si>
  <si>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</si>
  <si>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</si>
  <si>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</si>
  <si>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</si>
  <si>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</si>
  <si>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</si>
  <si>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</si>
  <si>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</si>
  <si>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</si>
  <si>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</si>
  <si>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</si>
  <si>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</si>
  <si>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</si>
  <si>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</si>
  <si>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</si>
  <si>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</si>
  <si>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</si>
  <si>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</si>
  <si>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</si>
  <si>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</si>
  <si>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</si>
  <si>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</si>
  <si>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</si>
  <si>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</si>
  <si>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</si>
  <si>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</si>
  <si>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</si>
  <si>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</si>
  <si>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</si>
  <si>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</si>
  <si>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</si>
  <si>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</si>
  <si>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</si>
  <si>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</si>
  <si>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</si>
  <si>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</si>
  <si>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</si>
  <si>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</si>
  <si>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</si>
  <si>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</si>
  <si>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</si>
  <si>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</si>
  <si>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</si>
  <si>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</si>
  <si>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</si>
  <si>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</si>
  <si>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</si>
  <si>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</si>
  <si>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</si>
  <si>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</si>
  <si>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</si>
  <si>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</si>
  <si>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</si>
  <si>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</si>
  <si>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</si>
  <si>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</si>
  <si>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</si>
  <si>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</si>
  <si>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</si>
  <si>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</si>
  <si>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</si>
  <si>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</si>
  <si>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</si>
  <si>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</si>
  <si>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</si>
  <si>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</si>
  <si>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</si>
  <si>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</si>
  <si>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</si>
  <si>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</si>
  <si>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</si>
  <si>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</si>
  <si>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</si>
  <si>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</si>
  <si>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</si>
  <si>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</si>
  <si>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</si>
  <si>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</si>
  <si>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</si>
  <si>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</si>
  <si>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</si>
  <si>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</si>
  <si>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</si>
  <si>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</si>
  <si>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</si>
  <si>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</si>
  <si>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</si>
  <si>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</si>
  <si>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</si>
  <si>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</si>
  <si>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</si>
  <si>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</si>
  <si>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</si>
  <si>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</si>
  <si>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</si>
  <si>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</si>
  <si>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</si>
  <si>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</si>
  <si>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</si>
  <si>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</si>
  <si>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</si>
  <si>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</si>
  <si>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</si>
  <si>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</si>
  <si>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</si>
  <si>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</si>
  <si>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</si>
  <si>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</si>
  <si>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</si>
  <si>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</si>
  <si>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</si>
  <si>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</si>
  <si>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</si>
  <si>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</si>
  <si>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</si>
  <si>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</si>
  <si>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</si>
  <si>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</si>
  <si>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</si>
  <si>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</si>
  <si>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</si>
  <si>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</si>
  <si>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</si>
  <si>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</si>
  <si>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</si>
  <si>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</si>
  <si>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</si>
  <si>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</si>
  <si>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</si>
  <si>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</si>
  <si>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</si>
  <si>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</si>
  <si>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</si>
  <si>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</si>
  <si>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</si>
  <si>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</si>
  <si>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</si>
  <si>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</si>
  <si>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</si>
  <si>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</si>
  <si>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</si>
  <si>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</si>
  <si>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</si>
  <si>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</si>
  <si>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</si>
  <si>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</si>
  <si>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</si>
  <si>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</si>
  <si>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</si>
  <si>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</si>
  <si>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</si>
  <si>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</si>
  <si>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</si>
  <si>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</si>
  <si>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</si>
  <si>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</si>
  <si>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</si>
  <si>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</si>
  <si>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</si>
  <si>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</si>
  <si>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</si>
  <si>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</si>
  <si>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</si>
  <si>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</si>
  <si>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</si>
  <si>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</si>
  <si>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</si>
  <si>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</si>
  <si>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</si>
  <si>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</si>
  <si>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</si>
  <si>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</si>
  <si>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</si>
  <si>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</si>
  <si>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</si>
  <si>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</si>
  <si>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</si>
  <si>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</si>
  <si>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</si>
  <si>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</si>
  <si>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</si>
  <si>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</si>
  <si>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</si>
  <si>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</si>
  <si>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</si>
  <si>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</si>
  <si>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</si>
  <si>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</si>
  <si>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</si>
  <si>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</si>
  <si>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</si>
  <si>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</si>
  <si>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</si>
  <si>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</si>
  <si>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</si>
  <si>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</si>
  <si>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</si>
  <si>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</si>
  <si>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</si>
  <si>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</si>
  <si>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</si>
  <si>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</si>
  <si>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</si>
  <si>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</si>
  <si>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</si>
  <si>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</si>
  <si>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</si>
  <si>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</si>
  <si>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</si>
  <si>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</si>
  <si>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</si>
  <si>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</si>
  <si>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</si>
  <si>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</si>
  <si>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</si>
  <si>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</si>
  <si>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</si>
  <si>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</si>
  <si>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</si>
  <si>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</si>
  <si>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</si>
  <si>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</si>
  <si>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</si>
  <si>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</si>
  <si>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</si>
  <si>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</si>
  <si>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</si>
  <si>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</si>
  <si>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</si>
  <si>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</si>
  <si>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</si>
  <si>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</si>
  <si>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</si>
  <si>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</si>
  <si>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</si>
  <si>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</si>
  <si>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</si>
  <si>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</si>
  <si>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</si>
  <si>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</si>
  <si>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</si>
  <si>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</si>
  <si>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</si>
  <si>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</si>
  <si>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</si>
  <si>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</si>
  <si>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</si>
  <si>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</si>
  <si>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</si>
  <si>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</si>
  <si>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</si>
  <si>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</si>
  <si>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</si>
  <si>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</si>
  <si>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</si>
  <si>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</si>
  <si>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</si>
  <si>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</si>
  <si>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</si>
  <si>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</si>
  <si>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</si>
  <si>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</si>
  <si>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</si>
  <si>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</si>
  <si>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</si>
  <si>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</si>
  <si>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</si>
  <si>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</si>
  <si>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</si>
  <si>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</si>
  <si>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</si>
  <si>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</si>
  <si>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</si>
  <si>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</si>
  <si>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</si>
  <si>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</si>
  <si>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</si>
  <si>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</si>
  <si>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</si>
  <si>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</si>
  <si>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</si>
  <si>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</si>
  <si>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</si>
  <si>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</si>
  <si>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</si>
  <si>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</si>
  <si>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</si>
  <si>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</si>
  <si>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</si>
  <si>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</si>
  <si>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</si>
  <si>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</si>
  <si>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</si>
  <si>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</si>
  <si>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</si>
  <si>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</si>
  <si>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</si>
  <si>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</si>
  <si>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</si>
  <si>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</si>
  <si>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</si>
  <si>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</si>
  <si>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</si>
  <si>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</si>
  <si>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</si>
  <si>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</si>
  <si>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</si>
  <si>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</si>
  <si>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</si>
  <si>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</si>
  <si>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</si>
  <si>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</si>
  <si>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</si>
  <si>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</si>
  <si>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</si>
  <si>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</si>
  <si>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</si>
  <si>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</si>
  <si>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</si>
  <si>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</si>
  <si>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</si>
  <si>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</si>
  <si>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</si>
  <si>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</si>
  <si>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</si>
  <si>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</si>
  <si>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</si>
  <si>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</si>
  <si>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</si>
  <si>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</si>
  <si>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</si>
  <si>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</si>
  <si>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</si>
  <si>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</si>
  <si>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</si>
  <si>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</si>
  <si>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</si>
  <si>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</si>
  <si>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</si>
  <si>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</si>
  <si>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</si>
  <si>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</si>
  <si>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</si>
  <si>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</si>
  <si>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</si>
  <si>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</si>
  <si>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</si>
  <si>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</si>
  <si>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</si>
  <si>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</si>
  <si>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</si>
  <si>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</si>
  <si>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</si>
  <si>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</si>
  <si>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</si>
  <si>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</si>
  <si>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</si>
  <si>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</si>
  <si>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</si>
  <si>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</si>
  <si>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</si>
  <si>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</si>
  <si>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</si>
  <si>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</si>
  <si>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</si>
  <si>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</si>
  <si>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</si>
  <si>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</si>
  <si>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</si>
  <si>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</si>
  <si>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</si>
  <si>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</si>
  <si>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</si>
  <si>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</si>
  <si>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</si>
  <si>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</si>
  <si>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</si>
  <si>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</si>
  <si>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</si>
  <si>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</si>
  <si>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</si>
  <si>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</si>
  <si>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</si>
  <si>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</si>
  <si>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</si>
  <si>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</si>
  <si>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</si>
  <si>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</si>
  <si>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</si>
  <si>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</si>
  <si>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</si>
  <si>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</si>
  <si>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</si>
  <si>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</si>
  <si>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</si>
  <si>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</si>
  <si>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</si>
  <si>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</si>
  <si>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</si>
  <si>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</si>
  <si>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</si>
  <si>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</si>
  <si>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</si>
  <si>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</si>
  <si>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</si>
  <si>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</si>
  <si>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</si>
  <si>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</si>
  <si>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</si>
  <si>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</si>
  <si>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</si>
  <si>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</si>
  <si>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</si>
  <si>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</si>
  <si>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</si>
  <si>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</si>
  <si>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</si>
  <si>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</si>
  <si>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</si>
  <si>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</si>
  <si>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</si>
  <si>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</si>
  <si>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</si>
  <si>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</si>
  <si>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</si>
  <si>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</si>
  <si>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</si>
  <si>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</si>
  <si>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</si>
  <si>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</si>
  <si>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</si>
  <si>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</si>
  <si>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</si>
  <si>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</si>
  <si>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</si>
  <si>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</si>
  <si>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</si>
  <si>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</si>
  <si>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</si>
  <si>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</si>
  <si>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</si>
  <si>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</si>
  <si>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</si>
  <si>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</si>
  <si>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</si>
  <si>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</si>
  <si>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</si>
  <si>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</si>
  <si>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</si>
  <si>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</si>
  <si>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</si>
  <si>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</si>
  <si>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</si>
  <si>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</si>
  <si>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</si>
  <si>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</si>
  <si>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</si>
  <si>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</si>
  <si>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</si>
  <si>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</si>
  <si>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</si>
  <si>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</si>
  <si>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</si>
  <si>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</si>
  <si>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</si>
  <si>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</si>
  <si>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</si>
  <si>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</si>
  <si>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</si>
  <si>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</si>
  <si>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</si>
  <si>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</si>
  <si>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</si>
  <si>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</si>
  <si>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</si>
  <si>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</si>
  <si>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</si>
  <si>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</si>
  <si>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</si>
  <si>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</si>
  <si>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</si>
  <si>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</si>
  <si>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</si>
  <si>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</si>
  <si>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</si>
  <si>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</si>
  <si>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</si>
  <si>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</si>
  <si>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</si>
  <si>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</si>
  <si>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</si>
  <si>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</si>
  <si>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</si>
  <si>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</si>
  <si>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</si>
  <si>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</si>
  <si>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</si>
  <si>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</si>
  <si>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</si>
  <si>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</si>
  <si>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</si>
  <si>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</si>
  <si>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</si>
  <si>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</si>
  <si>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</si>
  <si>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</si>
  <si>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</si>
  <si>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</si>
  <si>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</si>
  <si>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</si>
  <si>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</si>
  <si>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</si>
  <si>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</si>
  <si>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</si>
  <si>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</si>
  <si>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</si>
  <si>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</si>
  <si>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</si>
  <si>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</si>
  <si>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</si>
  <si>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</si>
  <si>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</si>
  <si>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</si>
  <si>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</si>
  <si>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</si>
  <si>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</si>
  <si>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</si>
  <si>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</si>
  <si>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</si>
  <si>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</si>
  <si>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</si>
  <si>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</si>
  <si>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</si>
  <si>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</si>
  <si>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</si>
  <si>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</si>
  <si>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</si>
  <si>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</si>
  <si>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</si>
  <si>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</si>
  <si>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</si>
  <si>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</si>
  <si>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</si>
  <si>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</si>
  <si>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</si>
  <si>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</si>
  <si>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</si>
  <si>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</si>
  <si>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</si>
  <si>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</si>
  <si>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</si>
  <si>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</si>
  <si>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</si>
  <si>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</si>
  <si>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</si>
  <si>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</si>
  <si>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</si>
  <si>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</si>
  <si>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</si>
  <si>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</si>
  <si>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</si>
  <si>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</si>
  <si>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</si>
  <si>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</si>
  <si>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</si>
  <si>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</si>
  <si>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</si>
  <si>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</si>
  <si>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</si>
  <si>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</si>
  <si>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</si>
  <si>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</si>
  <si>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</si>
  <si>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</si>
  <si>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</si>
  <si>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</si>
  <si>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</si>
  <si>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</si>
  <si>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</si>
  <si>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</si>
  <si>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</si>
  <si>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</si>
  <si>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</si>
  <si>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</si>
  <si>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</si>
  <si>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</si>
  <si>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</si>
  <si>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</si>
  <si>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</si>
  <si>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</si>
  <si>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</si>
  <si>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</si>
  <si>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</si>
  <si>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</si>
  <si>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</si>
  <si>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</si>
  <si>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</si>
  <si>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</si>
  <si>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</si>
  <si>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</si>
  <si>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</si>
  <si>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</si>
  <si>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</si>
  <si>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</si>
  <si>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</si>
  <si>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</si>
  <si>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</si>
  <si>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</si>
  <si>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</si>
  <si>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</si>
  <si>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</si>
  <si>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</si>
  <si>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</si>
  <si>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</si>
  <si>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</si>
  <si>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</si>
  <si>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</si>
  <si>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</si>
  <si>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</si>
  <si>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</si>
  <si>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</si>
  <si>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</si>
  <si>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</si>
  <si>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</si>
  <si>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</si>
  <si>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</si>
  <si>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</si>
  <si>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</si>
  <si>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</si>
  <si>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</si>
  <si>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</si>
  <si>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</si>
  <si>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</si>
  <si>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</si>
  <si>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</si>
  <si>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</si>
  <si>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</si>
  <si>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</si>
  <si>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</si>
  <si>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</si>
  <si>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</si>
  <si>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</si>
  <si>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</si>
  <si>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</si>
  <si>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</si>
  <si>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</si>
  <si>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</si>
  <si>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</si>
  <si>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</si>
  <si>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</si>
  <si>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</si>
  <si>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</si>
  <si>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</si>
  <si>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</si>
  <si>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</si>
  <si>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</si>
  <si>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</si>
  <si>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</si>
  <si>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</si>
  <si>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</si>
  <si>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</si>
  <si>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</si>
  <si>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</si>
  <si>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</si>
  <si>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</si>
  <si>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</si>
  <si>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</si>
  <si>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</si>
  <si>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</si>
  <si>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</si>
  <si>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</si>
  <si>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</si>
  <si>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</si>
  <si>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</si>
  <si>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</si>
  <si>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</si>
  <si>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</si>
  <si>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</si>
  <si>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</si>
  <si>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</si>
  <si>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</si>
  <si>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</si>
  <si>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</si>
  <si>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</si>
  <si>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</si>
  <si>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</si>
  <si>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</si>
  <si>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</si>
  <si>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</si>
  <si>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</si>
  <si>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</si>
  <si>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</si>
  <si>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</si>
  <si>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</si>
  <si>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</si>
  <si>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</si>
  <si>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</si>
  <si>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</si>
  <si>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</si>
  <si>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</si>
  <si>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</si>
  <si>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</si>
  <si>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</si>
  <si>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</si>
  <si>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</si>
  <si>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</si>
  <si>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</si>
  <si>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</si>
  <si>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</si>
  <si>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</si>
  <si>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</si>
  <si>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</si>
  <si>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</si>
  <si>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</si>
  <si>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</si>
  <si>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</si>
  <si>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</si>
  <si>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</si>
  <si>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</si>
  <si>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</si>
  <si>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</si>
  <si>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</si>
  <si>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</si>
  <si>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</si>
  <si>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</si>
  <si>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</si>
  <si>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</si>
  <si>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</si>
  <si>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</si>
  <si>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</si>
  <si>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</si>
  <si>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</si>
  <si>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</si>
  <si>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</si>
  <si>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</si>
  <si>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</si>
  <si>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</si>
  <si>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</si>
  <si>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</si>
  <si>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</si>
  <si>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</si>
  <si>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</si>
  <si>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</si>
  <si>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</si>
  <si>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</si>
  <si>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</si>
  <si>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</si>
  <si>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</si>
  <si>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</si>
  <si>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</si>
  <si>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</si>
  <si>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</si>
  <si>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</si>
  <si>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</si>
  <si>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</si>
  <si>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</si>
  <si>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</si>
  <si>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</si>
  <si>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</si>
  <si>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</si>
  <si>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</si>
  <si>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</si>
  <si>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</si>
  <si>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</si>
  <si>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</si>
  <si>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</si>
  <si>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</si>
  <si>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</si>
  <si>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</si>
  <si>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</si>
  <si>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</si>
  <si>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</si>
  <si>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</si>
  <si>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</si>
  <si>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</si>
  <si>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</si>
  <si>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</si>
  <si>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</si>
  <si>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</si>
  <si>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</si>
  <si>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</si>
  <si>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</si>
  <si>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</si>
  <si>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</si>
  <si>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</si>
  <si>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</si>
  <si>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</si>
  <si>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</si>
  <si>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</si>
  <si>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</si>
  <si>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</si>
  <si>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</si>
  <si>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</si>
  <si>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</si>
  <si>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</si>
  <si>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</si>
  <si>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</si>
  <si>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</si>
  <si>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</si>
  <si>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</si>
  <si>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</si>
  <si>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</si>
  <si>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</si>
  <si>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</si>
  <si>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</si>
  <si>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</si>
  <si>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</si>
  <si>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</si>
  <si>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</si>
  <si>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</si>
  <si>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</si>
  <si>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</si>
  <si>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</si>
  <si>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</si>
  <si>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</si>
  <si>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</si>
  <si>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</si>
  <si>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</si>
  <si>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</si>
  <si>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</si>
  <si>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</si>
  <si>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</si>
  <si>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</si>
  <si>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</si>
  <si>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</si>
  <si>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</si>
  <si>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</si>
  <si>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</si>
  <si>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</si>
  <si>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</si>
  <si>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</si>
  <si>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</si>
  <si>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</si>
  <si>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</si>
  <si>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</si>
  <si>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</si>
  <si>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</si>
  <si>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</si>
  <si>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</si>
  <si>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</si>
  <si>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</si>
  <si>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</si>
  <si>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</si>
  <si>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</si>
  <si>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</si>
  <si>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</si>
  <si>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</si>
  <si>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</si>
  <si>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</si>
  <si>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</si>
  <si>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</si>
  <si>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</si>
  <si>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</si>
  <si>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</si>
  <si>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</si>
  <si>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</si>
  <si>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</si>
  <si>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</si>
  <si>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</si>
  <si>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</si>
  <si>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</si>
  <si>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</si>
  <si>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</si>
  <si>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</si>
  <si>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</si>
  <si>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</si>
  <si>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</si>
  <si>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</si>
  <si>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</si>
  <si>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</si>
  <si>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</si>
  <si>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</si>
  <si>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</si>
  <si>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</si>
  <si>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</si>
  <si>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</si>
  <si>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</si>
  <si>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</si>
  <si>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</si>
  <si>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</si>
  <si>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</si>
  <si>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</si>
  <si>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</si>
  <si>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</si>
  <si>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</si>
  <si>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</si>
  <si>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</si>
  <si>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</si>
  <si>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</si>
  <si>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</si>
  <si>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</si>
  <si>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</si>
  <si>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</si>
  <si>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</si>
  <si>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</si>
  <si>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</si>
  <si>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</si>
  <si>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</si>
  <si>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</si>
  <si>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</si>
  <si>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</si>
  <si>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</si>
  <si>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</si>
  <si>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</si>
  <si>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</si>
  <si>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</si>
  <si>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</si>
  <si>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</si>
  <si>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</si>
  <si>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</si>
  <si>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</si>
  <si>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</si>
  <si>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</si>
  <si>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</si>
  <si>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</si>
  <si>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</si>
  <si>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</si>
  <si>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</si>
  <si>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</si>
  <si>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</si>
  <si>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</si>
  <si>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</si>
  <si>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</si>
  <si>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</si>
  <si>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</si>
  <si>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</si>
  <si>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</si>
  <si>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</si>
  <si>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</si>
  <si>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</si>
  <si>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</si>
  <si>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</si>
  <si>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</si>
  <si>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</si>
  <si>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</si>
  <si>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</si>
  <si>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</si>
  <si>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</si>
  <si>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</si>
  <si>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</si>
  <si>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</si>
  <si>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</si>
  <si>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</si>
  <si>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</si>
  <si>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</si>
  <si>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</si>
  <si>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</si>
  <si>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</si>
  <si>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</si>
  <si>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</si>
  <si>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</si>
  <si>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</si>
  <si>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</si>
  <si>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</si>
  <si>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</si>
  <si>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</si>
  <si>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</si>
  <si>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</si>
  <si>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</si>
  <si>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</si>
  <si>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</si>
  <si>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</si>
  <si>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</si>
  <si>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</si>
  <si>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</si>
  <si>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</si>
  <si>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</si>
  <si>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</si>
  <si>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</si>
  <si>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</si>
  <si>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</si>
  <si>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</si>
  <si>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</si>
  <si>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</si>
  <si>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</si>
  <si>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</si>
  <si>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</si>
  <si>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</si>
  <si>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</si>
  <si>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</si>
  <si>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</si>
  <si>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</si>
  <si>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</si>
  <si>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</si>
  <si>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</si>
  <si>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</si>
  <si>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</si>
  <si>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</si>
  <si>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</si>
  <si>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</si>
  <si>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</si>
  <si>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</si>
  <si>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</si>
  <si>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</si>
  <si>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</si>
  <si>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</si>
  <si>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</si>
  <si>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</si>
  <si>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</si>
  <si>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</si>
  <si>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</si>
  <si>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</si>
  <si>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</si>
  <si>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</si>
  <si>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</si>
  <si>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</si>
  <si>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</si>
  <si>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</si>
  <si>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</si>
  <si>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</si>
  <si>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</si>
  <si>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</si>
  <si>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</si>
  <si>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</si>
  <si>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</si>
  <si>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</si>
  <si>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</si>
  <si>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</si>
  <si>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</si>
  <si>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</si>
  <si>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</si>
  <si>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</si>
  <si>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</si>
  <si>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</si>
  <si>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</si>
  <si>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</si>
  <si>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</si>
  <si>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</si>
  <si>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</si>
  <si>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</si>
  <si>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</si>
  <si>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</si>
  <si>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</si>
  <si>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</si>
  <si>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</si>
  <si>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</si>
  <si>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</si>
  <si>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</si>
  <si>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</si>
  <si>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</si>
  <si>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</si>
  <si>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</si>
  <si>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</si>
  <si>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</si>
  <si>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</si>
  <si>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</si>
  <si>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</si>
  <si>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</si>
  <si>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</si>
  <si>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</si>
  <si>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</si>
  <si>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</si>
  <si>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</si>
  <si>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</si>
  <si>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</si>
  <si>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</si>
  <si>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</si>
  <si>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</si>
  <si>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</si>
  <si>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</si>
  <si>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</si>
  <si>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</si>
  <si>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</si>
  <si>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</si>
  <si>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</si>
  <si>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</si>
  <si>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</si>
  <si>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</si>
  <si>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</si>
  <si>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</si>
  <si>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</si>
  <si>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</si>
  <si>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</si>
  <si>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</si>
  <si>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</si>
  <si>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</si>
  <si>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</si>
  <si>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</si>
  <si>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</si>
  <si>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</si>
  <si>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</si>
  <si>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</si>
  <si>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</si>
  <si>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</si>
  <si>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</si>
  <si>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</si>
  <si>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</si>
  <si>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</si>
  <si>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</si>
  <si>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</si>
  <si>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</si>
  <si>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</si>
  <si>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</si>
  <si>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</si>
  <si>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</si>
  <si>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</si>
  <si>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</si>
  <si>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</si>
  <si>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</si>
  <si>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</si>
  <si>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</si>
  <si>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</si>
  <si>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</si>
  <si>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</si>
  <si>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</si>
  <si>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</si>
  <si>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</si>
  <si>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</si>
  <si>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</si>
  <si>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</si>
  <si>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</si>
  <si>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</si>
  <si>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</si>
  <si>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</si>
  <si>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</si>
  <si>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</si>
  <si>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</si>
  <si>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</si>
  <si>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</si>
  <si>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</si>
  <si>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</si>
  <si>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</si>
  <si>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</si>
  <si>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</si>
  <si>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</si>
  <si>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</si>
  <si>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</si>
  <si>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</si>
  <si>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</si>
  <si>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</si>
  <si>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</si>
  <si>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</si>
  <si>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</si>
  <si>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</si>
  <si>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</si>
  <si>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</si>
  <si>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</si>
  <si>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</si>
  <si>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</si>
  <si>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</si>
  <si>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</si>
  <si>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</si>
  <si>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</si>
  <si>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</si>
  <si>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</si>
  <si>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</si>
  <si>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</si>
  <si>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</si>
  <si>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</si>
  <si>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</si>
  <si>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</si>
  <si>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</si>
  <si>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</si>
  <si>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</si>
  <si>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</si>
  <si>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</si>
  <si>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</si>
  <si>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</si>
  <si>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</si>
  <si>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</si>
  <si>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</si>
  <si>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</si>
  <si>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</si>
  <si>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</si>
  <si>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</si>
  <si>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</si>
  <si>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</si>
  <si>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</si>
  <si>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</si>
  <si>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</si>
  <si>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</si>
  <si>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</si>
  <si>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</si>
  <si>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</si>
  <si>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</si>
  <si>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</si>
  <si>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</si>
  <si>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</si>
  <si>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</si>
  <si>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</si>
  <si>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</si>
  <si>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</si>
  <si>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</si>
  <si>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</si>
  <si>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</si>
  <si>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</si>
  <si>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</si>
  <si>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</si>
  <si>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</si>
  <si>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</si>
  <si>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</si>
  <si>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</si>
  <si>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</si>
  <si>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</si>
  <si>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</si>
  <si>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</si>
  <si>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</si>
  <si>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</si>
  <si>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</si>
  <si>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</si>
  <si>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</si>
  <si>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</si>
  <si>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</si>
  <si>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</si>
  <si>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</si>
  <si>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</si>
  <si>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</si>
  <si>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</si>
  <si>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</si>
  <si>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</si>
  <si>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</si>
  <si>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</si>
  <si>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</si>
  <si>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</si>
  <si>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</si>
  <si>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</si>
  <si>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</si>
  <si>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</si>
  <si>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</si>
  <si>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</si>
  <si>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</si>
  <si>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</si>
  <si>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</si>
  <si>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</si>
  <si>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</si>
  <si>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</si>
  <si>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</si>
  <si>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</si>
  <si>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</si>
  <si>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</si>
  <si>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</si>
  <si>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</si>
  <si>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</si>
  <si>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</si>
  <si>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</si>
  <si>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</si>
  <si>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</si>
  <si>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</si>
  <si>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</si>
  <si>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</si>
  <si>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</si>
  <si>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</si>
  <si>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</si>
  <si>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</si>
  <si>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</si>
  <si>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</si>
  <si>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</si>
  <si>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</si>
  <si>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</si>
  <si>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</si>
  <si>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</si>
  <si>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</si>
  <si>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</si>
  <si>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</si>
  <si>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</si>
  <si>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</si>
  <si>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</si>
  <si>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</si>
  <si>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</si>
  <si>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</si>
  <si>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</si>
  <si>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</si>
  <si>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</si>
  <si>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</si>
  <si>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</si>
  <si>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</si>
  <si>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</si>
  <si>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</si>
  <si>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</si>
  <si>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</si>
  <si>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</si>
  <si>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</si>
  <si>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</si>
  <si>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</si>
  <si>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</si>
  <si>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</si>
  <si>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</si>
  <si>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</si>
  <si>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</si>
  <si>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</si>
  <si>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</si>
  <si>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</si>
  <si>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</si>
  <si>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</si>
  <si>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</si>
  <si>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</si>
  <si>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</si>
  <si>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</si>
  <si>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</si>
  <si>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</si>
  <si>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</si>
  <si>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</si>
  <si>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</si>
  <si>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</si>
  <si>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</si>
  <si>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</si>
  <si>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</si>
  <si>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</si>
  <si>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</si>
  <si>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</si>
  <si>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</si>
  <si>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</si>
  <si>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</si>
  <si>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</si>
  <si>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</si>
  <si>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</si>
  <si>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</si>
  <si>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</si>
  <si>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</si>
  <si>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</si>
  <si>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</si>
  <si>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</si>
  <si>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</si>
  <si>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</si>
  <si>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</si>
  <si>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</si>
  <si>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</si>
  <si>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</si>
  <si>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</si>
  <si>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</si>
  <si>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</si>
  <si>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</si>
  <si>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</si>
  <si>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</si>
  <si>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</si>
  <si>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</si>
  <si>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</si>
  <si>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</si>
  <si>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</si>
  <si>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</si>
  <si>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</si>
  <si>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</si>
  <si>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</si>
  <si>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</si>
  <si>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</si>
  <si>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</si>
  <si>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</si>
  <si>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</si>
  <si>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</si>
  <si>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</si>
  <si>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</si>
  <si>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</si>
  <si>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</si>
  <si>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</si>
  <si>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</si>
  <si>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</si>
  <si>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</si>
  <si>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</si>
  <si>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</si>
  <si>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</si>
  <si>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</si>
  <si>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</si>
  <si>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</si>
  <si>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</si>
  <si>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</si>
  <si>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</si>
  <si>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</si>
  <si>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</si>
  <si>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</si>
  <si>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</si>
  <si>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</si>
  <si>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</si>
  <si>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</si>
  <si>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</si>
  <si>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</si>
  <si>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</si>
  <si>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</si>
  <si>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</si>
  <si>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</si>
  <si>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</si>
  <si>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</si>
  <si>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</si>
  <si>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</si>
  <si>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</si>
  <si>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</si>
  <si>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</si>
  <si>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</si>
  <si>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</si>
  <si>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</si>
  <si>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</si>
  <si>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</si>
  <si>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</si>
  <si>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</si>
  <si>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</si>
  <si>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</si>
  <si>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</si>
  <si>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</si>
  <si>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</si>
  <si>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</si>
  <si>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</si>
  <si>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</si>
  <si>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</si>
  <si>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</si>
  <si>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</si>
  <si>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</si>
  <si>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</si>
  <si>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</si>
  <si>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</si>
  <si>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</si>
  <si>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</si>
  <si>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</si>
  <si>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</si>
  <si>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</si>
  <si>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</si>
  <si>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</si>
  <si>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</si>
  <si>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</si>
  <si>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</si>
  <si>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</si>
  <si>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</si>
  <si>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</si>
  <si>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</si>
  <si>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</si>
  <si>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</si>
  <si>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</si>
  <si>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</si>
  <si>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</si>
  <si>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</si>
  <si>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</si>
  <si>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</si>
  <si>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</si>
  <si>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</si>
  <si>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</si>
  <si>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</si>
  <si>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</si>
  <si>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</si>
  <si>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</si>
  <si>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</si>
  <si>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</si>
  <si>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</si>
  <si>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</si>
  <si>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</si>
  <si>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</si>
  <si>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</si>
  <si>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</si>
  <si>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</si>
  <si>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</si>
  <si>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</si>
  <si>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</si>
  <si>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</si>
  <si>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</si>
  <si>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</si>
  <si>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</si>
  <si>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</si>
  <si>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</si>
  <si>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</si>
  <si>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</si>
  <si>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</si>
  <si>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</si>
  <si>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</si>
  <si>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</si>
  <si>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</si>
  <si>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</si>
  <si>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</si>
  <si>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</si>
  <si>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</si>
  <si>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</si>
  <si>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</si>
  <si>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</si>
  <si>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</si>
  <si>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</si>
  <si>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</si>
  <si>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</si>
  <si>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</si>
  <si>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</si>
  <si>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</si>
  <si>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</si>
  <si>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</si>
  <si>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</si>
  <si>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</si>
  <si>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</si>
  <si>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</si>
  <si>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</si>
  <si>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</si>
  <si>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</si>
  <si>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</si>
  <si>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</si>
  <si>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</si>
  <si>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</si>
  <si>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</si>
  <si>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</si>
  <si>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</si>
  <si>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</si>
  <si>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</si>
  <si>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</si>
  <si>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</si>
  <si>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</si>
  <si>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</si>
  <si>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</si>
  <si>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</si>
  <si>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</si>
  <si>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</si>
  <si>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</si>
  <si>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</si>
  <si>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</si>
  <si>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</si>
  <si>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</si>
  <si>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</si>
  <si>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</si>
  <si>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</si>
  <si>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</si>
  <si>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</si>
  <si>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</si>
  <si>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</si>
  <si>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</si>
  <si>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</si>
  <si>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</si>
  <si>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</si>
  <si>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</si>
  <si>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</si>
  <si>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</si>
  <si>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</si>
  <si>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</si>
  <si>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</si>
  <si>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</si>
  <si>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</si>
  <si>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</si>
  <si>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</si>
  <si>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</si>
  <si>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</si>
  <si>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</si>
  <si>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</si>
  <si>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</si>
  <si>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</si>
  <si>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</si>
  <si>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</si>
  <si>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</si>
  <si>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</si>
  <si>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</si>
  <si>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</si>
  <si>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</si>
  <si>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</si>
  <si>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</si>
  <si>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</si>
  <si>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</si>
  <si>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</si>
  <si>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</si>
  <si>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</si>
  <si>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</si>
  <si>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</si>
  <si>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</si>
  <si>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</si>
  <si>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</si>
  <si>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</si>
  <si>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</si>
  <si>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</si>
  <si>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</si>
  <si>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</si>
  <si>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</si>
  <si>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</si>
  <si>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</si>
  <si>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</si>
  <si>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</si>
  <si>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</si>
  <si>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</si>
  <si>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</si>
  <si>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</si>
  <si>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</si>
  <si>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</si>
  <si>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</si>
  <si>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</si>
  <si>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</si>
  <si>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</si>
  <si>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</si>
  <si>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</si>
  <si>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</si>
  <si>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</si>
  <si>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</si>
  <si>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</si>
  <si>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</si>
  <si>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</si>
  <si>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</si>
  <si>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</si>
  <si>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</si>
  <si>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</si>
  <si>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</si>
  <si>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</si>
  <si>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</si>
  <si>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</si>
  <si>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</si>
  <si>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</si>
  <si>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</si>
  <si>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</si>
  <si>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</si>
  <si>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</si>
  <si>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</si>
  <si>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</si>
  <si>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</si>
  <si>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</si>
  <si>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</si>
  <si>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</si>
  <si>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</si>
  <si>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</si>
  <si>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</si>
  <si>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</si>
  <si>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</si>
  <si>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</si>
  <si>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</si>
  <si>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</si>
  <si>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</si>
  <si>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</si>
  <si>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</si>
  <si>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</si>
  <si>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</si>
  <si>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</si>
  <si>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</si>
  <si>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</si>
  <si>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</si>
  <si>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</si>
  <si>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</si>
  <si>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</si>
  <si>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</si>
  <si>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</si>
  <si>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</si>
  <si>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</si>
  <si>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</si>
  <si>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</si>
  <si>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</si>
  <si>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</si>
  <si>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</si>
  <si>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</si>
  <si>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</si>
  <si>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</si>
  <si>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</si>
  <si>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</si>
  <si>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</si>
  <si>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</si>
  <si>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</si>
  <si>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</si>
  <si>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</si>
  <si>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</si>
  <si>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</si>
  <si>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</si>
  <si>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</si>
  <si>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</si>
  <si>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</si>
  <si>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</si>
  <si>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</si>
  <si>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</si>
  <si>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</si>
  <si>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</si>
  <si>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</si>
  <si>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</si>
  <si>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</si>
  <si>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</si>
  <si>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</si>
  <si>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</si>
  <si>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</si>
  <si>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</si>
  <si>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</si>
  <si>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</si>
  <si>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</si>
  <si>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</si>
  <si>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</si>
  <si>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</si>
  <si>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</si>
  <si>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</si>
  <si>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</si>
  <si>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</si>
  <si>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</si>
  <si>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</si>
  <si>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</si>
  <si>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</si>
  <si>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</si>
  <si>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</si>
  <si>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</si>
  <si>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</si>
  <si>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</si>
  <si>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</si>
  <si>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</si>
  <si>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</si>
  <si>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</si>
  <si>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</si>
  <si>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</si>
  <si>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</si>
  <si>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</si>
  <si>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</si>
  <si>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</si>
  <si>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</si>
  <si>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</si>
  <si>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</si>
  <si>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</si>
  <si>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</si>
  <si>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</si>
  <si>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</si>
  <si>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</si>
  <si>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</si>
  <si>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</si>
  <si>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</si>
  <si>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</si>
  <si>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</si>
  <si>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</si>
  <si>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</si>
  <si>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</si>
  <si>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</si>
  <si>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</si>
  <si>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</si>
  <si>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</si>
  <si>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</si>
  <si>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</si>
  <si>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</si>
  <si>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</si>
  <si>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</si>
  <si>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</si>
  <si>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</si>
  <si>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</si>
  <si>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</si>
  <si>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</si>
  <si>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</si>
  <si>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</si>
  <si>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</si>
  <si>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</si>
  <si>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</si>
  <si>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</si>
  <si>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</si>
  <si>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</si>
  <si>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</si>
  <si>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</si>
  <si>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</si>
  <si>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</si>
  <si>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</si>
  <si>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</si>
  <si>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</si>
  <si>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</si>
  <si>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</si>
  <si>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</si>
  <si>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</si>
  <si>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</si>
  <si>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</si>
  <si>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</si>
  <si>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</si>
  <si>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</si>
  <si>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</si>
  <si>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</si>
  <si>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</si>
  <si>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</si>
  <si>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</si>
  <si>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</si>
  <si>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</si>
  <si>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</si>
  <si>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</si>
  <si>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</si>
  <si>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</si>
  <si>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</si>
  <si>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</si>
  <si>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</si>
  <si>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</si>
  <si>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</si>
  <si>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</si>
  <si>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</si>
  <si>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</si>
  <si>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</si>
  <si>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</si>
  <si>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</si>
  <si>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</si>
  <si>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</si>
  <si>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</si>
  <si>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</si>
  <si>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</si>
  <si>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</si>
  <si>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</si>
  <si>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</si>
  <si>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</si>
  <si>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</si>
  <si>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</si>
  <si>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</si>
  <si>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</si>
  <si>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</si>
  <si>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</si>
  <si>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</si>
  <si>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</si>
  <si>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</si>
  <si>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</si>
  <si>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</si>
  <si>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</si>
  <si>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</si>
  <si>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</si>
  <si>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</si>
  <si>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</si>
  <si>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</si>
  <si>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</si>
  <si>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</si>
  <si>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</si>
  <si>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</si>
  <si>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</si>
  <si>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</si>
  <si>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</si>
  <si>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</si>
  <si>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</si>
  <si>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</si>
  <si>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</si>
  <si>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</si>
  <si>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</si>
  <si>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</si>
  <si>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</si>
  <si>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</si>
  <si>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</si>
  <si>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</si>
  <si>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</si>
  <si>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</si>
  <si>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</si>
  <si>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</si>
  <si>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</si>
  <si>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</si>
  <si>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</si>
  <si>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</si>
  <si>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</si>
  <si>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</si>
  <si>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</si>
  <si>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</si>
  <si>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</si>
  <si>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</si>
  <si>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</si>
  <si>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</si>
  <si>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</si>
  <si>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</si>
  <si>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</si>
  <si>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</si>
  <si>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</si>
  <si>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</si>
  <si>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</si>
  <si>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</si>
  <si>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</si>
  <si>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</si>
  <si>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</si>
  <si>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</si>
  <si>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</si>
  <si>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</si>
  <si>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</si>
  <si>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</si>
  <si>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</si>
  <si>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</si>
  <si>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</si>
  <si>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</si>
  <si>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</si>
  <si>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</si>
  <si>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</si>
  <si>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</si>
  <si>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</si>
  <si>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</si>
  <si>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</si>
  <si>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</si>
  <si>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</si>
  <si>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</si>
  <si>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</si>
  <si>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</si>
  <si>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</si>
  <si>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</si>
  <si>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</si>
  <si>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</si>
  <si>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</si>
  <si>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</si>
  <si>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</si>
  <si>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</si>
  <si>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</si>
  <si>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</si>
  <si>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</si>
  <si>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</si>
  <si>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</si>
  <si>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</si>
  <si>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</si>
  <si>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</si>
  <si>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</si>
  <si>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</si>
  <si>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</si>
  <si>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</si>
  <si>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</si>
  <si>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</si>
  <si>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</si>
  <si>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</si>
  <si>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</si>
  <si>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</si>
  <si>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</si>
  <si>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</si>
  <si>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</si>
  <si>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</si>
  <si>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</si>
  <si>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</si>
  <si>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</si>
  <si>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</si>
  <si>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</si>
  <si>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</si>
  <si>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</si>
  <si>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</si>
  <si>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</si>
  <si>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</si>
  <si>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</si>
  <si>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</si>
  <si>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</si>
  <si>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</si>
  <si>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</si>
  <si>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</si>
  <si>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</si>
  <si>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</si>
  <si>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</si>
  <si>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</si>
  <si>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</si>
  <si>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</si>
  <si>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</si>
  <si>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</si>
  <si>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</si>
  <si>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</si>
  <si>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</si>
  <si>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</si>
  <si>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</si>
  <si>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</si>
  <si>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</si>
  <si>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</si>
  <si>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</si>
  <si>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</si>
  <si>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</si>
  <si>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</si>
  <si>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</si>
  <si>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</si>
  <si>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</si>
  <si>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</si>
  <si>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</si>
  <si>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</si>
  <si>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</si>
  <si>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</si>
  <si>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</si>
  <si>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</si>
  <si>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</si>
  <si>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</si>
  <si>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</si>
  <si>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</si>
  <si>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</si>
  <si>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</si>
  <si>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</si>
  <si>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</si>
  <si>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</si>
  <si>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</si>
  <si>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</si>
  <si>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</si>
  <si>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</si>
  <si>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</si>
  <si>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</si>
  <si>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</si>
  <si>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</si>
  <si>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</si>
  <si>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</si>
  <si>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</si>
  <si>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</si>
  <si>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</si>
  <si>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</si>
  <si>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</si>
  <si>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</si>
  <si>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</si>
  <si>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</si>
  <si>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</si>
  <si>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</si>
  <si>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</si>
  <si>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</si>
  <si>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</si>
  <si>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</si>
  <si>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</si>
  <si>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</si>
  <si>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</si>
  <si>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</si>
  <si>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</si>
  <si>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</si>
  <si>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</si>
  <si>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</si>
  <si>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</si>
  <si>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</si>
  <si>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</si>
  <si>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</si>
  <si>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</si>
  <si>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</si>
  <si>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</si>
  <si>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</si>
  <si>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</si>
  <si>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</si>
  <si>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</si>
  <si>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</si>
  <si>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</si>
  <si>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</si>
  <si>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</si>
  <si>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</si>
  <si>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</si>
  <si>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</si>
  <si>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</si>
  <si>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</si>
  <si>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</si>
  <si>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</si>
  <si>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</si>
  <si>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</si>
  <si>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</si>
  <si>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</si>
  <si>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</si>
  <si>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</si>
  <si>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</si>
  <si>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</si>
  <si>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</si>
  <si>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</si>
  <si>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</si>
  <si>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</si>
  <si>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</si>
  <si>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</si>
  <si>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</si>
  <si>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</si>
  <si>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</si>
  <si>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</si>
  <si>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</si>
  <si>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</si>
  <si>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</si>
  <si>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</si>
  <si>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</si>
  <si>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</si>
  <si>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</si>
  <si>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</si>
  <si>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</si>
  <si>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</si>
  <si>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</si>
  <si>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</si>
  <si>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</si>
  <si>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</si>
  <si>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</si>
  <si>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</si>
  <si>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</si>
  <si>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</si>
  <si>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</si>
  <si>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</si>
  <si>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</si>
  <si>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</si>
  <si>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</si>
  <si>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</si>
  <si>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</si>
  <si>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</si>
  <si>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</si>
  <si>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</si>
  <si>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</si>
  <si>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</si>
  <si>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</si>
  <si>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</si>
  <si>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</si>
  <si>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</si>
  <si>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</si>
  <si>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</si>
  <si>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</si>
  <si>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</si>
  <si>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</si>
  <si>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</si>
  <si>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</si>
  <si>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</si>
  <si>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</si>
  <si>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</si>
  <si>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</si>
  <si>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</si>
  <si>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</si>
  <si>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</si>
  <si>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</si>
  <si>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</si>
  <si>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</si>
  <si>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</si>
  <si>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</si>
  <si>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</si>
  <si>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</si>
  <si>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</si>
  <si>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</si>
  <si>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</si>
  <si>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</si>
  <si>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</si>
  <si>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</si>
  <si>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</si>
  <si>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</si>
  <si>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</si>
  <si>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</si>
  <si>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</si>
  <si>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</si>
  <si>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</si>
  <si>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</si>
  <si>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</si>
  <si>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</si>
  <si>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</si>
  <si>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</si>
  <si>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</si>
  <si>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</si>
  <si>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</si>
  <si>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</si>
  <si>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</si>
  <si>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</si>
  <si>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</si>
  <si>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</si>
  <si>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</si>
  <si>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</si>
  <si>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</si>
  <si>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</si>
  <si>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</si>
  <si>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</si>
  <si>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</si>
  <si>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</si>
  <si>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</si>
  <si>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</si>
  <si>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</si>
  <si>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</si>
  <si>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</si>
  <si>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</si>
  <si>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</si>
  <si>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</si>
  <si>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</si>
  <si>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</si>
  <si>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</si>
  <si>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</si>
  <si>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</si>
  <si>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</si>
  <si>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</si>
  <si>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</si>
  <si>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</si>
  <si>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</si>
  <si>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</si>
  <si>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</si>
  <si>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</si>
  <si>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</si>
  <si>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</si>
  <si>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</si>
  <si>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</si>
  <si>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</si>
  <si>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</si>
  <si>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</si>
  <si>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</si>
  <si>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</si>
  <si>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</si>
  <si>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</si>
  <si>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</si>
  <si>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</si>
  <si>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</si>
  <si>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</si>
  <si>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</si>
  <si>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</si>
  <si>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</si>
  <si>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</si>
  <si>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</si>
  <si>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</si>
  <si>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</si>
  <si>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</si>
  <si>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</si>
  <si>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</si>
  <si>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</si>
  <si>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</si>
  <si>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</si>
  <si>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</si>
  <si>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</si>
  <si>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</si>
  <si>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</si>
  <si>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</si>
  <si>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</si>
  <si>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</si>
  <si>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</si>
  <si>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</si>
  <si>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</si>
  <si>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</si>
  <si>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</si>
  <si>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</si>
  <si>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</si>
  <si>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</si>
  <si>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</si>
  <si>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</si>
  <si>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</si>
  <si>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</si>
  <si>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</si>
  <si>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</si>
  <si>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</si>
  <si>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</si>
  <si>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</si>
  <si>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</si>
  <si>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</si>
  <si>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</si>
  <si>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</si>
  <si>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</si>
  <si>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</si>
  <si>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</si>
  <si>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</si>
  <si>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</si>
  <si>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</si>
  <si>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</si>
  <si>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</si>
  <si>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</si>
  <si>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</si>
  <si>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</si>
  <si>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</si>
  <si>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</si>
  <si>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</si>
  <si>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</si>
  <si>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</si>
  <si>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</si>
  <si>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</si>
  <si>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</si>
  <si>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</si>
  <si>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</si>
  <si>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</si>
  <si>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</si>
  <si>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</si>
  <si>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</si>
  <si>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</si>
  <si>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</si>
  <si>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</si>
  <si>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</si>
  <si>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</si>
  <si>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</si>
  <si>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</si>
  <si>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</si>
  <si>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</si>
  <si>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</si>
  <si>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</si>
  <si>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</si>
  <si>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</si>
  <si>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</si>
  <si>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</si>
  <si>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</si>
  <si>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</si>
  <si>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</si>
  <si>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</si>
  <si>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</si>
  <si>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</si>
  <si>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</si>
  <si>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</si>
  <si>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</si>
  <si>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</si>
  <si>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</si>
  <si>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</si>
  <si>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</si>
  <si>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</si>
  <si>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</si>
  <si>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</si>
  <si>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</si>
  <si>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</si>
  <si>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</si>
  <si>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</si>
  <si>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</si>
  <si>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</si>
  <si>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</si>
  <si>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</si>
  <si>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</si>
  <si>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</si>
  <si>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</si>
  <si>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</si>
  <si>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</si>
  <si>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</si>
  <si>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</si>
  <si>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</si>
  <si>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</si>
  <si>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</si>
  <si>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</si>
  <si>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</si>
  <si>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</si>
  <si>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</si>
  <si>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</si>
  <si>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</si>
  <si>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</si>
  <si>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</si>
  <si>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</si>
  <si>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</si>
  <si>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</si>
  <si>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</si>
  <si>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</si>
  <si>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</si>
  <si>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</si>
  <si>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</si>
  <si>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</si>
  <si>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</si>
  <si>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</si>
  <si>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</si>
  <si>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</si>
  <si>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</si>
  <si>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</si>
  <si>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</si>
  <si>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</si>
  <si>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</si>
  <si>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</si>
  <si>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</si>
  <si>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</si>
  <si>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</si>
  <si>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</si>
  <si>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</si>
  <si>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</si>
  <si>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</si>
  <si>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</si>
  <si>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</si>
  <si>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</si>
  <si>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</si>
  <si>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</si>
  <si>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</si>
  <si>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</si>
  <si>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</si>
  <si>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</si>
  <si>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</si>
  <si>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</si>
  <si>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</si>
  <si>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</si>
  <si>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</si>
  <si>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</si>
  <si>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</si>
  <si>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</si>
  <si>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</si>
  <si>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</si>
  <si>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</si>
  <si>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</si>
  <si>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</si>
  <si>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</si>
  <si>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</si>
  <si>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</si>
  <si>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</si>
  <si>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</si>
  <si>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</si>
  <si>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</si>
  <si>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</si>
  <si>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</si>
  <si>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</si>
  <si>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</si>
  <si>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</si>
  <si>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</si>
  <si>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</si>
  <si>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</si>
  <si>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</si>
  <si>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</si>
  <si>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</si>
  <si>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</si>
  <si>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</si>
  <si>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</si>
  <si>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</si>
  <si>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</si>
  <si>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</si>
  <si>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</si>
  <si>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</si>
  <si>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</si>
  <si>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</si>
  <si>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</si>
  <si>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</si>
  <si>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</si>
  <si>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</si>
  <si>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</si>
  <si>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</si>
  <si>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</si>
  <si>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</si>
  <si>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</si>
  <si>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</si>
  <si>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</si>
  <si>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</si>
  <si>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</si>
  <si>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</si>
  <si>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</si>
  <si>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</si>
  <si>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</si>
  <si>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</si>
  <si>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</si>
  <si>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</si>
  <si>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</si>
  <si>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</si>
  <si>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</si>
  <si>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</si>
  <si>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</si>
  <si>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</si>
  <si>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</si>
  <si>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</si>
  <si>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</si>
  <si>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</si>
  <si>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</si>
  <si>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</si>
  <si>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</si>
  <si>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</si>
  <si>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</si>
  <si>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</si>
  <si>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</si>
  <si>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</si>
  <si>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</si>
  <si>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</si>
  <si>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</si>
  <si>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</si>
  <si>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</si>
  <si>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</si>
  <si>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</si>
  <si>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</si>
  <si>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</si>
  <si>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</si>
  <si>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</si>
  <si>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</si>
  <si>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</si>
  <si>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</si>
  <si>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</si>
  <si>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</si>
  <si>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</si>
  <si>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</si>
  <si>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</si>
  <si>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</si>
  <si>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</si>
  <si>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</si>
  <si>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</si>
  <si>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</si>
  <si>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</si>
  <si>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</si>
  <si>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</si>
  <si>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</si>
  <si>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</si>
  <si>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</si>
  <si>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</si>
  <si>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</si>
  <si>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</si>
  <si>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</si>
  <si>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</si>
  <si>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</si>
  <si>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</si>
  <si>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</si>
  <si>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</si>
  <si>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</si>
  <si>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</si>
  <si>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</si>
  <si>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</si>
  <si>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</si>
  <si>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</si>
  <si>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</si>
  <si>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</si>
  <si>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</si>
  <si>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</si>
  <si>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</si>
  <si>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</si>
  <si>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</si>
  <si>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</si>
  <si>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</si>
  <si>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</si>
  <si>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</si>
  <si>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</si>
  <si>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</si>
  <si>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</si>
  <si>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</si>
  <si>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</si>
  <si>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</si>
  <si>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</si>
  <si>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</si>
  <si>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</si>
  <si>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</si>
  <si>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</si>
  <si>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</si>
  <si>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</si>
  <si>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</si>
  <si>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</si>
  <si>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</si>
  <si>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</si>
  <si>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</si>
  <si>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</si>
  <si>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</si>
  <si>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</si>
  <si>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</si>
  <si>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</si>
  <si>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</si>
  <si>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</si>
  <si>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</si>
  <si>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</si>
  <si>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</si>
  <si>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</si>
  <si>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</si>
  <si>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</si>
  <si>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</si>
  <si>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</si>
  <si>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</si>
  <si>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</si>
  <si>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</si>
  <si>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</si>
  <si>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</si>
  <si>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</si>
  <si>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</si>
  <si>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</si>
  <si>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</si>
  <si>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</si>
  <si>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</si>
  <si>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</si>
  <si>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</si>
  <si>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</si>
  <si>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</si>
  <si>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</si>
  <si>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</si>
  <si>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</si>
  <si>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</si>
  <si>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</si>
  <si>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</si>
  <si>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</si>
  <si>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</si>
  <si>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</si>
  <si>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</si>
  <si>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</si>
  <si>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</si>
  <si>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</si>
  <si>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</si>
  <si>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</si>
  <si>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</si>
  <si>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</si>
  <si>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</si>
  <si>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</si>
  <si>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</si>
  <si>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</si>
  <si>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</si>
  <si>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</si>
  <si>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</si>
  <si>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</si>
  <si>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</si>
  <si>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</si>
  <si>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</si>
  <si>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</si>
  <si>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</si>
  <si>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</si>
  <si>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</si>
  <si>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</si>
  <si>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</si>
  <si>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</si>
  <si>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</si>
  <si>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</si>
  <si>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</si>
  <si>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</si>
  <si>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</si>
  <si>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</si>
  <si>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</si>
  <si>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</si>
  <si>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</si>
  <si>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</si>
  <si>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</si>
  <si>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</si>
  <si>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</si>
  <si>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</si>
  <si>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</si>
  <si>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</si>
  <si>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</si>
  <si>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</si>
  <si>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</si>
  <si>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</si>
  <si>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</si>
  <si>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</si>
  <si>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</si>
  <si>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</si>
  <si>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</si>
  <si>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</si>
  <si>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</si>
  <si>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</si>
  <si>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</si>
  <si>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</si>
  <si>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</si>
  <si>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</si>
  <si>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</si>
  <si>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</si>
  <si>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</si>
  <si>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</si>
  <si>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</si>
  <si>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</si>
  <si>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</si>
  <si>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</si>
  <si>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</si>
  <si>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</si>
  <si>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</si>
  <si>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</si>
  <si>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</si>
  <si>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</si>
  <si>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</si>
  <si>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</si>
  <si>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</si>
  <si>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</si>
  <si>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</si>
  <si>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</si>
  <si>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</si>
  <si>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</si>
  <si>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</si>
  <si>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</si>
  <si>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</si>
  <si>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</si>
  <si>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</si>
  <si>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</si>
  <si>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</si>
  <si>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</si>
  <si>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</si>
  <si>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</si>
  <si>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</si>
  <si>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</si>
  <si>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</si>
  <si>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</si>
  <si>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</si>
  <si>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</si>
  <si>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</si>
  <si>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</si>
  <si>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</si>
  <si>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</si>
  <si>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</si>
  <si>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</si>
  <si>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</si>
  <si>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</si>
  <si>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</si>
  <si>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</si>
  <si>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</si>
  <si>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</si>
  <si>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</si>
  <si>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</si>
  <si>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</si>
  <si>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</si>
  <si>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</si>
  <si>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</si>
  <si>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</si>
  <si>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</si>
  <si>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</si>
  <si>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</si>
  <si>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</si>
  <si>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</si>
  <si>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</si>
  <si>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</si>
  <si>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</si>
  <si>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</si>
  <si>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</si>
  <si>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</si>
  <si>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</si>
  <si>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</si>
  <si>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</si>
  <si>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</si>
  <si>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</si>
  <si>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</si>
  <si>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</si>
  <si>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</si>
  <si>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</si>
  <si>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</si>
  <si>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</si>
  <si>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</si>
  <si>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</si>
  <si>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</si>
  <si>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</si>
  <si>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</si>
  <si>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</si>
  <si>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</si>
  <si>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</si>
  <si>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</si>
  <si>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</si>
  <si>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</si>
  <si>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</si>
  <si>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</si>
  <si>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</si>
  <si>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</si>
  <si>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</si>
  <si>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</si>
  <si>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</si>
  <si>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</si>
  <si>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</si>
  <si>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</si>
  <si>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</si>
  <si>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</si>
  <si>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</si>
  <si>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</si>
  <si>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</si>
  <si>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</si>
  <si>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</si>
  <si>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</si>
  <si>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</si>
  <si>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</si>
  <si>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</si>
  <si>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</si>
  <si>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</si>
  <si>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</si>
  <si>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</si>
  <si>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</si>
  <si>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</si>
  <si>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</si>
  <si>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</si>
  <si>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</si>
  <si>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</si>
  <si>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</si>
  <si>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</si>
  <si>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</si>
  <si>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</si>
  <si>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</si>
  <si>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</si>
  <si>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</si>
  <si>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</si>
  <si>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</si>
  <si>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</si>
  <si>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</si>
  <si>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</si>
  <si>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</si>
  <si>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</si>
  <si>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</si>
  <si>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</si>
  <si>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</si>
  <si>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</si>
  <si>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</si>
  <si>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</si>
  <si>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</si>
  <si>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</si>
  <si>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</si>
  <si>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</si>
  <si>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</si>
  <si>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</si>
  <si>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</si>
  <si>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</si>
  <si>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</si>
  <si>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</si>
  <si>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</si>
  <si>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</si>
  <si>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</si>
  <si>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</si>
  <si>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</si>
  <si>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</si>
  <si>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</si>
  <si>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</si>
  <si>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</si>
  <si>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</si>
  <si>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</si>
  <si>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</si>
  <si>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</si>
  <si>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</si>
  <si>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</si>
  <si>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</si>
  <si>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</si>
  <si>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</si>
  <si>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</si>
  <si>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</si>
  <si>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</si>
  <si>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</si>
  <si>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</si>
  <si>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</si>
  <si>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</si>
  <si>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</si>
  <si>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</si>
  <si>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</si>
  <si>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</si>
  <si>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</si>
  <si>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</si>
  <si>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</si>
  <si>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</si>
  <si>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</si>
  <si>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</si>
  <si>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</si>
  <si>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</si>
  <si>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</si>
  <si>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</si>
  <si>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</si>
  <si>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</si>
  <si>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</si>
  <si>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</si>
  <si>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</si>
  <si>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</si>
  <si>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</si>
  <si>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</si>
  <si>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</si>
  <si>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</si>
  <si>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</si>
  <si>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</si>
  <si>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</si>
  <si>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</si>
  <si>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</si>
  <si>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</si>
  <si>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</si>
  <si>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</si>
  <si>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</si>
  <si>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</si>
  <si>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</si>
  <si>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</si>
  <si>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</si>
  <si>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</si>
  <si>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</si>
  <si>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</si>
  <si>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</si>
  <si>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</si>
  <si>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</si>
  <si>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</si>
  <si>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</si>
  <si>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</si>
  <si>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</si>
  <si>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</si>
  <si>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</si>
  <si>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</si>
  <si>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</si>
  <si>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</si>
  <si>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</si>
  <si>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</si>
  <si>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</si>
  <si>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</si>
  <si>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</si>
  <si>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</si>
  <si>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</si>
  <si>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</si>
  <si>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</si>
  <si>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</si>
  <si>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</si>
  <si>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</si>
  <si>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</si>
  <si>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</si>
  <si>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</si>
  <si>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</si>
  <si>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</si>
  <si>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</si>
  <si>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</si>
  <si>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</si>
  <si>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</si>
  <si>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</si>
  <si>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</si>
  <si>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</si>
  <si>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</si>
  <si>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</si>
  <si>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</si>
  <si>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</si>
  <si>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</si>
  <si>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</si>
  <si>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</si>
  <si>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</si>
  <si>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</si>
  <si>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</si>
  <si>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</si>
  <si>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</si>
  <si>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</si>
  <si>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</si>
  <si>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</si>
  <si>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</si>
  <si>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</si>
  <si>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</si>
  <si>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</si>
  <si>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</si>
  <si>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</si>
  <si>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</si>
  <si>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</si>
  <si>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</si>
  <si>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</si>
  <si>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</si>
  <si>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</si>
  <si>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</si>
  <si>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</si>
  <si>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</si>
  <si>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</si>
  <si>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</si>
  <si>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</si>
  <si>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</si>
  <si>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</si>
  <si>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</si>
  <si>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</si>
  <si>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</si>
  <si>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</si>
  <si>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</si>
  <si>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</si>
  <si>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</si>
  <si>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</si>
  <si>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</si>
  <si>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</si>
  <si>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</si>
  <si>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</si>
  <si>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</si>
  <si>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</si>
  <si>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</si>
  <si>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</si>
  <si>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</si>
  <si>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</si>
  <si>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</si>
  <si>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</si>
  <si>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</si>
  <si>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</si>
  <si>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</si>
  <si>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</si>
  <si>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</si>
  <si>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</si>
  <si>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</si>
  <si>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</si>
  <si>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</si>
  <si>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</si>
  <si>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</si>
  <si>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</si>
  <si>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</si>
  <si>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</si>
  <si>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</si>
  <si>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</si>
  <si>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</si>
  <si>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</si>
  <si>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</si>
  <si>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</si>
  <si>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</si>
  <si>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</si>
  <si>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</si>
  <si>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</si>
  <si>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</si>
  <si>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</si>
  <si>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</si>
  <si>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</si>
  <si>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</si>
  <si>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</si>
  <si>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</si>
  <si>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</si>
  <si>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</si>
  <si>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</si>
  <si>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</si>
  <si>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</si>
  <si>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</si>
  <si>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</si>
  <si>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</si>
  <si>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</si>
  <si>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</si>
  <si>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</si>
  <si>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</si>
  <si>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</si>
  <si>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</si>
  <si>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</si>
  <si>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</si>
  <si>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</si>
  <si>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</si>
  <si>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</si>
  <si>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</si>
  <si>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</si>
  <si>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</si>
  <si>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</si>
  <si>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</si>
  <si>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</si>
  <si>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</si>
  <si>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</si>
  <si>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</si>
  <si>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</si>
  <si>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</si>
  <si>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</si>
  <si>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</si>
  <si>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</si>
  <si>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</si>
  <si>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</si>
  <si>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</si>
  <si>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</si>
  <si>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</si>
  <si>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</si>
  <si>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</si>
  <si>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</si>
  <si>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</si>
  <si>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</si>
  <si>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</si>
  <si>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</si>
  <si>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</si>
  <si>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</si>
  <si>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</si>
  <si>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</si>
  <si>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</si>
  <si>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</si>
  <si>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</si>
  <si>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</si>
  <si>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</si>
  <si>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</si>
  <si>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</si>
  <si>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</si>
  <si>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</si>
  <si>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</si>
  <si>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</si>
  <si>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</si>
  <si>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</si>
  <si>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</si>
  <si>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</si>
  <si>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</si>
  <si>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</si>
  <si>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</si>
  <si>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</si>
  <si>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</si>
  <si>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</si>
  <si>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</si>
  <si>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</si>
  <si>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</si>
  <si>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</si>
  <si>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</si>
  <si>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</si>
  <si>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</si>
  <si>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</si>
  <si>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</si>
  <si>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</si>
  <si>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</si>
  <si>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</si>
  <si>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</si>
  <si>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</si>
  <si>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</si>
  <si>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</si>
  <si>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</si>
  <si>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</si>
  <si>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</si>
  <si>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</si>
  <si>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</si>
  <si>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</si>
  <si>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</si>
  <si>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</si>
  <si>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</si>
  <si>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</si>
  <si>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</si>
  <si>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</si>
  <si>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</si>
  <si>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</si>
  <si>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</si>
  <si>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</si>
  <si>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</si>
  <si>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</si>
  <si>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</si>
  <si>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</si>
  <si>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</si>
  <si>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</si>
  <si>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</si>
  <si>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</si>
  <si>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</si>
  <si>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</si>
  <si>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</si>
  <si>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</si>
  <si>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</si>
  <si>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</si>
  <si>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</si>
  <si>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</si>
  <si>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</si>
  <si>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</si>
  <si>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</si>
  <si>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</si>
  <si>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</si>
  <si>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</si>
  <si>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</si>
  <si>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</si>
  <si>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</si>
  <si>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</si>
  <si>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</si>
  <si>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</si>
  <si>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</si>
  <si>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</si>
  <si>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</si>
  <si>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</si>
  <si>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</si>
  <si>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</si>
  <si>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</si>
  <si>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</si>
  <si>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</si>
  <si>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</si>
  <si>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</si>
  <si>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</si>
  <si>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</si>
  <si>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</si>
  <si>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</si>
  <si>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</si>
  <si>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</si>
  <si>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</si>
  <si>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</si>
  <si>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</si>
  <si>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</si>
  <si>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</si>
  <si>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</si>
  <si>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</si>
  <si>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</si>
  <si>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</si>
  <si>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</si>
  <si>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</si>
  <si>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</si>
  <si>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</si>
  <si>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</si>
  <si>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</si>
  <si>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</si>
  <si>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</si>
  <si>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</si>
  <si>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</si>
  <si>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</si>
  <si>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</si>
  <si>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</si>
  <si>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</si>
  <si>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</si>
  <si>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</si>
  <si>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</si>
  <si>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</si>
  <si>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</si>
  <si>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</si>
  <si>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</si>
  <si>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</si>
  <si>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</si>
  <si>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</si>
  <si>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</si>
  <si>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</si>
  <si>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</si>
  <si>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</si>
  <si>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</si>
  <si>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</si>
  <si>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</si>
  <si>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</si>
  <si>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</si>
  <si>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</si>
  <si>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</si>
  <si>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</si>
  <si>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</si>
  <si>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</si>
  <si>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</si>
  <si>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</si>
  <si>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</si>
  <si>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</si>
  <si>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</si>
  <si>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</si>
  <si>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</si>
  <si>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</si>
  <si>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</si>
  <si>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</si>
  <si>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</si>
  <si>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</si>
  <si>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</si>
  <si>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</si>
  <si>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</si>
  <si>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</si>
  <si>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</si>
  <si>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</si>
  <si>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</si>
  <si>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</si>
  <si>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</si>
  <si>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</si>
  <si>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</si>
  <si>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</si>
  <si>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</si>
  <si>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</si>
  <si>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</si>
  <si>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</si>
  <si>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</si>
  <si>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</si>
  <si>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</si>
  <si>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</si>
  <si>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</si>
  <si>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</si>
  <si>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</si>
  <si>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</si>
  <si>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</si>
  <si>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</si>
  <si>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</si>
  <si>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</si>
  <si>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</si>
  <si>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</si>
  <si>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</si>
  <si>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</si>
  <si>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</si>
  <si>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</si>
  <si>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</si>
  <si>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</si>
  <si>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</si>
  <si>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</si>
  <si>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</si>
  <si>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</si>
  <si>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</si>
  <si>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</si>
  <si>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</si>
  <si>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</si>
  <si>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</si>
  <si>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</si>
  <si>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</si>
  <si>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</si>
  <si>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</si>
  <si>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</si>
  <si>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</si>
  <si>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</si>
  <si>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</si>
  <si>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</si>
  <si>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</si>
  <si>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</si>
  <si>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</si>
  <si>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</si>
  <si>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</si>
  <si>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</si>
  <si>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</si>
  <si>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</si>
  <si>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</si>
  <si>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</si>
  <si>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</si>
  <si>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</si>
  <si>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</si>
  <si>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</si>
  <si>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</si>
  <si>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</si>
  <si>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</si>
  <si>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</si>
  <si>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</si>
  <si>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</si>
  <si>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</si>
  <si>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</si>
  <si>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</si>
  <si>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</si>
  <si>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</si>
  <si>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</si>
  <si>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</si>
  <si>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</si>
  <si>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</si>
  <si>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</si>
  <si>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</si>
  <si>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</si>
  <si>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</si>
  <si>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</si>
  <si>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</si>
  <si>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</si>
  <si>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</si>
  <si>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</si>
  <si>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</si>
  <si>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</si>
  <si>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</si>
  <si>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</si>
  <si>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</si>
  <si>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</si>
  <si>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</si>
  <si>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</si>
  <si>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</si>
  <si>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</si>
  <si>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</si>
  <si>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</si>
  <si>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</si>
  <si>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</si>
  <si>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</si>
  <si>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</si>
  <si>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</si>
  <si>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</si>
  <si>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</si>
  <si>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</si>
  <si>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</si>
  <si>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</si>
  <si>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</si>
  <si>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</si>
  <si>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</si>
  <si>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</si>
  <si>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</si>
  <si>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</si>
  <si>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</si>
  <si>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</si>
  <si>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</si>
  <si>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</si>
  <si>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</si>
  <si>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</si>
  <si>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</si>
  <si>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</si>
  <si>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</si>
  <si>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</si>
  <si>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</si>
  <si>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</si>
  <si>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</si>
  <si>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</si>
  <si>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</si>
  <si>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</si>
  <si>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</si>
  <si>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</si>
  <si>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</si>
  <si>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</si>
  <si>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</si>
  <si>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</si>
  <si>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</si>
  <si>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</si>
  <si>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</si>
  <si>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</si>
  <si>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</si>
  <si>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</si>
  <si>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</si>
  <si>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</si>
  <si>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</si>
  <si>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</si>
  <si>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</si>
  <si>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</si>
  <si>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</si>
  <si>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</si>
  <si>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</si>
  <si>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</si>
  <si>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</si>
  <si>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</si>
  <si>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</si>
  <si>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</si>
  <si>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</si>
  <si>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</si>
  <si>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</si>
  <si>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</si>
  <si>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</si>
  <si>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</si>
  <si>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</si>
  <si>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</si>
  <si>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</si>
  <si>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</si>
  <si>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</si>
  <si>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</si>
  <si>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</si>
  <si>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</si>
  <si>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</si>
  <si>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</si>
  <si>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</si>
  <si>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</si>
  <si>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</si>
  <si>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</si>
  <si>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</si>
  <si>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</si>
  <si>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</si>
  <si>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</si>
  <si>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</si>
  <si>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</si>
  <si>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</si>
  <si>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</si>
  <si>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</si>
  <si>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</si>
  <si>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</si>
  <si>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</si>
  <si>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</si>
  <si>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</si>
  <si>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</si>
  <si>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</si>
  <si>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</si>
  <si>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</si>
  <si>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</si>
  <si>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</si>
  <si>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</si>
  <si>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</si>
  <si>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</si>
  <si>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</si>
  <si>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</si>
  <si>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</si>
  <si>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</si>
  <si>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</si>
  <si>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</si>
  <si>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</si>
  <si>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</si>
  <si>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</si>
  <si>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</si>
  <si>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</si>
  <si>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</si>
  <si>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</si>
  <si>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</si>
  <si>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</si>
  <si>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</si>
  <si>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</si>
  <si>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</si>
  <si>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</si>
  <si>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</si>
  <si>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</si>
  <si>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</si>
  <si>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</si>
  <si>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</si>
  <si>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</si>
  <si>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</si>
  <si>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</si>
  <si>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</si>
  <si>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</si>
  <si>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</si>
  <si>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</si>
  <si>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</si>
  <si>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</si>
  <si>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</si>
  <si>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</si>
  <si>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</si>
  <si>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</si>
  <si>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</si>
  <si>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</si>
  <si>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</si>
  <si>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</si>
  <si>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</si>
  <si>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</si>
  <si>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</si>
  <si>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</si>
  <si>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</si>
  <si>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</si>
  <si>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</si>
  <si>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</si>
  <si>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</si>
  <si>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</si>
  <si>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</si>
  <si>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</si>
  <si>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</si>
  <si>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</si>
  <si>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</si>
  <si>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</si>
  <si>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</si>
  <si>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</si>
  <si>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</si>
  <si>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</si>
  <si>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</si>
  <si>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</si>
  <si>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</si>
  <si>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</si>
  <si>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</si>
  <si>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</si>
  <si>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</si>
  <si>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</si>
  <si>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</si>
  <si>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</si>
  <si>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</si>
  <si>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</si>
  <si>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</si>
  <si>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</si>
  <si>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</si>
  <si>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</si>
  <si>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</si>
  <si>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</si>
  <si>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</si>
  <si>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</si>
  <si>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</si>
  <si>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</si>
  <si>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</si>
  <si>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</si>
  <si>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</si>
  <si>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</si>
  <si>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</si>
  <si>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</si>
  <si>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</si>
  <si>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</si>
  <si>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</si>
  <si>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</si>
  <si>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</si>
  <si>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</si>
  <si>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</si>
  <si>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</si>
  <si>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</si>
  <si>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</si>
  <si>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</si>
  <si>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</si>
  <si>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</si>
  <si>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</si>
  <si>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</si>
  <si>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</si>
  <si>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</si>
  <si>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</si>
  <si>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</si>
  <si>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</si>
  <si>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</si>
  <si>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</si>
  <si>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</si>
  <si>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</si>
  <si>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</si>
  <si>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</si>
  <si>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</si>
  <si>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</si>
  <si>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</si>
  <si>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</si>
  <si>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</si>
  <si>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</si>
  <si>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</si>
  <si>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</si>
  <si>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</si>
  <si>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</si>
  <si>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</si>
  <si>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</si>
  <si>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</si>
  <si>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</si>
  <si>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</si>
  <si>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</si>
  <si>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</si>
  <si>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</si>
  <si>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</si>
  <si>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</si>
  <si>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</si>
  <si>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</si>
  <si>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</si>
  <si>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</si>
  <si>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</si>
  <si>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</si>
  <si>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</si>
  <si>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</si>
  <si>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</si>
  <si>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</si>
  <si>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</si>
  <si>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</si>
  <si>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</si>
  <si>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</si>
  <si>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</si>
  <si>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</si>
  <si>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</si>
  <si>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</si>
  <si>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</si>
  <si>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</si>
  <si>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</si>
  <si>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</si>
  <si>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</si>
  <si>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</si>
  <si>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</si>
  <si>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</si>
  <si>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</si>
  <si>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</si>
  <si>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</si>
  <si>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</si>
  <si>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</si>
  <si>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</si>
  <si>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</si>
  <si>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</si>
  <si>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</si>
  <si>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</si>
  <si>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</si>
  <si>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</si>
  <si>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</si>
  <si>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</si>
  <si>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</si>
  <si>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</si>
  <si>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</si>
  <si>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</si>
  <si>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</si>
  <si>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</si>
  <si>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</si>
  <si>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</si>
  <si>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</si>
  <si>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</si>
  <si>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</si>
  <si>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</si>
  <si>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</si>
  <si>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</si>
  <si>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</si>
  <si>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</si>
  <si>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</si>
  <si>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</si>
  <si>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</si>
  <si>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</si>
  <si>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</si>
  <si>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</si>
  <si>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</si>
  <si>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</si>
  <si>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</si>
  <si>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</si>
  <si>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</si>
  <si>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</si>
  <si>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</si>
  <si>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</si>
  <si>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</si>
  <si>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</si>
  <si>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</si>
  <si>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</si>
  <si>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</si>
  <si>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</si>
  <si>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</si>
  <si>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</si>
  <si>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</si>
  <si>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</si>
  <si>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</si>
  <si>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</si>
  <si>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</si>
  <si>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</si>
  <si>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</si>
  <si>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</si>
  <si>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</si>
  <si>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</si>
  <si>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</si>
  <si>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</si>
  <si>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</si>
  <si>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</si>
  <si>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</si>
  <si>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</si>
  <si>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</si>
  <si>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</si>
  <si>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</si>
  <si>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</si>
  <si>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</si>
  <si>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</si>
  <si>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</si>
  <si>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</si>
  <si>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</si>
  <si>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</si>
  <si>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</si>
  <si>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</si>
  <si>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</si>
  <si>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</si>
  <si>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</si>
  <si>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</si>
  <si>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</si>
  <si>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</si>
  <si>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</si>
  <si>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</si>
  <si>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</si>
  <si>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</si>
  <si>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</si>
  <si>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</si>
  <si>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</si>
  <si>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</si>
  <si>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</si>
  <si>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</si>
  <si>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</si>
  <si>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</si>
  <si>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</si>
  <si>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</si>
  <si>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</si>
  <si>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</si>
  <si>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</si>
  <si>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</si>
  <si>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</si>
  <si>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</si>
  <si>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</si>
  <si>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</si>
  <si>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</si>
  <si>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</si>
  <si>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</si>
  <si>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</si>
  <si>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</si>
  <si>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</si>
  <si>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</si>
  <si>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</si>
  <si>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</si>
  <si>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</si>
  <si>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</si>
  <si>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</si>
  <si>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</si>
  <si>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</si>
  <si>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</si>
  <si>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</si>
  <si>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</si>
  <si>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</si>
  <si>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</si>
  <si>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</si>
  <si>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</si>
  <si>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</si>
  <si>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</si>
  <si>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</si>
  <si>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</si>
  <si>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</si>
  <si>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</si>
  <si>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</si>
  <si>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</si>
  <si>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</si>
  <si>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</si>
  <si>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</si>
  <si>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</si>
  <si>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</si>
  <si>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</si>
  <si>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</si>
  <si>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</si>
  <si>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</si>
  <si>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</si>
  <si>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</si>
  <si>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</si>
  <si>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</si>
  <si>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</si>
  <si>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</si>
  <si>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</si>
  <si>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</si>
  <si>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</si>
  <si>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</si>
  <si>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</si>
  <si>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</si>
  <si>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</si>
  <si>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</si>
  <si>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</si>
  <si>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</si>
  <si>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</si>
  <si>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</si>
  <si>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</si>
  <si>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</si>
  <si>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</si>
  <si>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</si>
  <si>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</si>
  <si>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</si>
  <si>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</si>
  <si>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</si>
  <si>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</si>
  <si>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</si>
  <si>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</si>
  <si>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</si>
  <si>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</si>
  <si>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</si>
  <si>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</si>
  <si>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</si>
  <si>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</si>
  <si>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</si>
  <si>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</si>
  <si>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</si>
  <si>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</si>
  <si>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</si>
  <si>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</si>
  <si>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</si>
  <si>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</si>
  <si>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</si>
  <si>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</si>
  <si>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</si>
  <si>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</si>
  <si>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</si>
  <si>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</si>
  <si>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</si>
  <si>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</si>
  <si>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</si>
  <si>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</si>
  <si>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</si>
  <si>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</si>
  <si>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</si>
  <si>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</si>
  <si>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</si>
  <si>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</si>
  <si>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</si>
  <si>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</si>
  <si>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</si>
  <si>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</si>
  <si>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</si>
  <si>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</si>
  <si>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</si>
  <si>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</si>
  <si>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</si>
  <si>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</si>
  <si>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</si>
  <si>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</si>
  <si>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</si>
  <si>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</si>
  <si>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</si>
  <si>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</si>
  <si>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</si>
  <si>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</si>
  <si>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</si>
  <si>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</si>
  <si>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</si>
  <si>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</si>
  <si>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</si>
  <si>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</si>
  <si>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</si>
  <si>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</si>
  <si>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</si>
  <si>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</si>
  <si>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</si>
  <si>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</si>
  <si>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</si>
  <si>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</si>
  <si>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</si>
  <si>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</si>
  <si>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</si>
  <si>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</si>
  <si>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</si>
  <si>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</si>
  <si>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</si>
  <si>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</si>
  <si>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</si>
  <si>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</si>
  <si>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</si>
  <si>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</si>
  <si>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</si>
  <si>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</si>
  <si>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</si>
  <si>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</si>
  <si>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</si>
  <si>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</si>
  <si>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</si>
  <si>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</si>
  <si>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</si>
  <si>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</si>
  <si>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</si>
  <si>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</si>
  <si>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</si>
  <si>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</si>
  <si>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</si>
  <si>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</si>
  <si>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</si>
  <si>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</si>
  <si>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</si>
  <si>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</si>
  <si>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</si>
  <si>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</si>
  <si>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</si>
  <si>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</si>
  <si>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</si>
  <si>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</si>
  <si>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</si>
  <si>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</si>
  <si>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</si>
  <si>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</si>
  <si>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</si>
  <si>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</si>
  <si>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</si>
  <si>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</si>
  <si>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</si>
  <si>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</si>
  <si>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</si>
  <si>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</si>
  <si>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</si>
  <si>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</si>
  <si>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</si>
  <si>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</si>
  <si>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</si>
  <si>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</si>
  <si>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</si>
  <si>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</si>
  <si>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</si>
  <si>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</si>
  <si>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</si>
  <si>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</si>
  <si>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</si>
  <si>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</si>
  <si>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</si>
  <si>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</si>
  <si>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</si>
  <si>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</si>
  <si>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</si>
  <si>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</si>
  <si>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</si>
  <si>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</si>
  <si>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</si>
  <si>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</si>
  <si>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</si>
  <si>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</si>
  <si>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</si>
  <si>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</si>
  <si>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</si>
  <si>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</si>
  <si>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</si>
  <si>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</si>
  <si>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</si>
  <si>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</si>
  <si>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</si>
  <si>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</si>
  <si>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</si>
  <si>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</si>
  <si>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</si>
  <si>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</si>
  <si>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</si>
  <si>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</si>
  <si>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</si>
  <si>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</si>
  <si>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</si>
  <si>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</si>
  <si>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</si>
  <si>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</si>
  <si>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</si>
  <si>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</si>
  <si>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</si>
  <si>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</si>
  <si>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</si>
  <si>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</si>
  <si>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</si>
  <si>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</si>
  <si>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</si>
  <si>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</si>
  <si>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</si>
  <si>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</si>
  <si>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</si>
  <si>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</si>
  <si>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</si>
  <si>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</si>
  <si>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</si>
  <si>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</si>
  <si>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</si>
  <si>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</si>
  <si>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</si>
  <si>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</si>
  <si>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</si>
  <si>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</si>
  <si>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</si>
  <si>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</si>
  <si>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</si>
  <si>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</si>
  <si>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</si>
  <si>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</si>
  <si>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</si>
  <si>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</si>
  <si>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</si>
  <si>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</si>
  <si>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</si>
  <si>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</si>
  <si>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</si>
  <si>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</si>
  <si>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</si>
  <si>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</si>
  <si>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</si>
  <si>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</si>
  <si>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</si>
  <si>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</si>
  <si>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</si>
  <si>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</si>
  <si>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</si>
  <si>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</si>
  <si>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</si>
  <si>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</si>
  <si>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</si>
  <si>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</si>
  <si>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</si>
  <si>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</si>
  <si>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</si>
  <si>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</si>
  <si>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</si>
  <si>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</si>
  <si>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</si>
  <si>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</si>
  <si>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</si>
  <si>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</si>
  <si>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</si>
  <si>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</si>
  <si>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</si>
  <si>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</si>
  <si>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</si>
  <si>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</si>
  <si>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</si>
  <si>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</si>
  <si>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</si>
  <si>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</si>
  <si>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</si>
  <si>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</si>
  <si>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</si>
  <si>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</si>
  <si>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</si>
  <si>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</si>
  <si>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</si>
  <si>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</si>
  <si>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</si>
  <si>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</si>
  <si>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</si>
  <si>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</si>
  <si>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</si>
  <si>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</si>
  <si>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</si>
  <si>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</si>
  <si>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</si>
  <si>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</si>
  <si>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</si>
  <si>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</si>
  <si>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</si>
  <si>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</si>
  <si>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</si>
  <si>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</si>
  <si>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</si>
  <si>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</si>
  <si>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</si>
  <si>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</si>
  <si>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</si>
  <si>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</si>
  <si>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</si>
  <si>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</si>
  <si>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</si>
  <si>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</si>
  <si>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</si>
  <si>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</si>
  <si>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</si>
  <si>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</si>
  <si>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</si>
  <si>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</si>
  <si>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</si>
  <si>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</si>
  <si>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</si>
  <si>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</si>
  <si>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</si>
  <si>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</si>
  <si>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</si>
  <si>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</si>
  <si>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</si>
  <si>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</si>
  <si>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</si>
  <si>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</si>
  <si>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</si>
  <si>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</si>
  <si>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</si>
  <si>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</si>
  <si>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</si>
  <si>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</si>
  <si>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</si>
  <si>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</si>
  <si>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</si>
  <si>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</si>
  <si>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</si>
  <si>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</si>
  <si>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</si>
  <si>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</si>
  <si>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</si>
  <si>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</si>
  <si>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</si>
  <si>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</si>
  <si>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</si>
  <si>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</si>
  <si>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</si>
  <si>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</si>
  <si>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</si>
  <si>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</si>
  <si>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</si>
  <si>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</si>
  <si>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</si>
  <si>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</si>
  <si>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</si>
  <si>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</si>
  <si>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</si>
  <si>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</si>
  <si>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</si>
  <si>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</si>
  <si>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</si>
  <si>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</si>
  <si>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</si>
  <si>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</si>
  <si>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</si>
  <si>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</si>
  <si>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</si>
  <si>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</si>
  <si>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</si>
  <si>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</si>
  <si>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</si>
  <si>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</si>
  <si>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</si>
  <si>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</si>
  <si>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</si>
  <si>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</si>
  <si>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</si>
  <si>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</si>
  <si>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</si>
  <si>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</si>
  <si>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</si>
  <si>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</si>
  <si>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</si>
  <si>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</si>
  <si>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</si>
  <si>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</si>
  <si>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</si>
  <si>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</si>
  <si>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</si>
  <si>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</si>
  <si>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</si>
  <si>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</si>
  <si>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</si>
  <si>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</si>
  <si>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</si>
  <si>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</si>
  <si>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</si>
  <si>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</si>
  <si>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</si>
  <si>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</si>
  <si>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</si>
  <si>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</si>
  <si>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</si>
  <si>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</si>
  <si>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</si>
  <si>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</si>
  <si>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</si>
  <si>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</si>
  <si>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</si>
  <si>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</si>
  <si>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</si>
  <si>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</si>
  <si>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</si>
  <si>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</si>
  <si>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</si>
  <si>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</si>
  <si>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</si>
  <si>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</si>
  <si>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</si>
  <si>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</si>
  <si>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</si>
  <si>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</si>
  <si>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</si>
  <si>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</si>
  <si>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</si>
  <si>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</si>
  <si>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</si>
  <si>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</si>
  <si>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</si>
  <si>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</si>
  <si>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</si>
  <si>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</si>
  <si>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</si>
  <si>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</si>
  <si>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</si>
  <si>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</si>
  <si>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</si>
  <si>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</si>
  <si>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</si>
  <si>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</si>
  <si>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</si>
  <si>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</si>
  <si>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</si>
  <si>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</si>
  <si>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</si>
  <si>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</si>
  <si>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</si>
  <si>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</si>
  <si>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</si>
  <si>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</si>
  <si>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</si>
  <si>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</si>
  <si>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</si>
  <si>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</si>
  <si>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</si>
  <si>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</si>
  <si>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</si>
  <si>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</si>
  <si>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</si>
  <si>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</si>
  <si>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</si>
  <si>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</si>
  <si>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</si>
  <si>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</si>
  <si>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</si>
  <si>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</si>
  <si>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</si>
  <si>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</si>
  <si>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</si>
  <si>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</si>
  <si>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</si>
  <si>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</si>
  <si>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</si>
  <si>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</si>
  <si>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</si>
  <si>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</si>
  <si>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</si>
  <si>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</si>
  <si>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</si>
  <si>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</si>
  <si>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</si>
  <si>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</si>
  <si>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</si>
  <si>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</si>
  <si>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</si>
  <si>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</si>
  <si>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</si>
  <si>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</si>
  <si>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</si>
  <si>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</si>
  <si>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</si>
  <si>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</si>
  <si>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</si>
  <si>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</si>
  <si>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</si>
  <si>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</si>
  <si>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</si>
  <si>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</si>
  <si>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</si>
  <si>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</si>
  <si>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</si>
  <si>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</si>
  <si>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</si>
  <si>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</si>
  <si>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</si>
  <si>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</si>
  <si>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</si>
  <si>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</si>
  <si>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</si>
  <si>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</si>
  <si>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</si>
  <si>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</si>
  <si>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</si>
  <si>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</si>
  <si>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</si>
  <si>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</si>
  <si>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</si>
  <si>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</si>
  <si>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</si>
  <si>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</si>
  <si>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</si>
  <si>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</si>
  <si>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</si>
  <si>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</si>
  <si>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</si>
  <si>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</si>
  <si>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</si>
  <si>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</si>
  <si>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</si>
  <si>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</si>
  <si>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</si>
  <si>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</si>
  <si>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</si>
  <si>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</si>
  <si>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</si>
  <si>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</si>
  <si>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</si>
  <si>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</si>
  <si>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</si>
  <si>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</si>
  <si>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</si>
  <si>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</si>
  <si>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</si>
  <si>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</si>
  <si>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</si>
  <si>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</si>
  <si>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</si>
  <si>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</si>
  <si>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</si>
  <si>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</si>
  <si>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</si>
  <si>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</si>
  <si>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</si>
  <si>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</si>
  <si>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</si>
  <si>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</si>
  <si>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</si>
  <si>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</si>
  <si>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</si>
  <si>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</si>
  <si>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</si>
  <si>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</si>
  <si>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</si>
  <si>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</si>
  <si>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</si>
  <si>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</si>
  <si>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</si>
  <si>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</si>
  <si>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</si>
  <si>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</si>
  <si>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</si>
  <si>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</si>
  <si>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</si>
  <si>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</si>
  <si>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</si>
  <si>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</si>
  <si>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</si>
  <si>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</si>
  <si>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</si>
  <si>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</si>
  <si>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</si>
  <si>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</si>
  <si>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</si>
  <si>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</si>
  <si>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</si>
  <si>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</si>
  <si>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</si>
  <si>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</si>
  <si>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</si>
  <si>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</si>
  <si>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</si>
  <si>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</si>
  <si>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</si>
  <si>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</si>
  <si>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</si>
  <si>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</si>
  <si>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</si>
  <si>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</si>
  <si>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</si>
  <si>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</si>
  <si>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</si>
  <si>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</si>
  <si>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</si>
  <si>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</si>
  <si>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</si>
  <si>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</si>
  <si>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</si>
  <si>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</si>
  <si>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</si>
  <si>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</si>
  <si>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</si>
  <si>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</si>
  <si>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</si>
  <si>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</si>
  <si>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</si>
  <si>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</si>
  <si>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</si>
  <si>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</si>
  <si>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</si>
  <si>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</si>
  <si>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</si>
  <si>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</si>
  <si>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</si>
  <si>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</si>
  <si>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</si>
  <si>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</si>
  <si>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</si>
  <si>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</si>
  <si>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</si>
  <si>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</si>
  <si>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</si>
  <si>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</si>
  <si>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</si>
  <si>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</si>
  <si>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</si>
  <si>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</si>
  <si>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</si>
  <si>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</si>
  <si>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</si>
  <si>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</si>
  <si>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</si>
  <si>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</si>
  <si>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</si>
  <si>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</si>
  <si>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</si>
  <si>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</si>
  <si>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</si>
  <si>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</si>
  <si>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</si>
  <si>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</si>
  <si>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</si>
  <si>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</si>
  <si>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</si>
  <si>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</si>
  <si>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</si>
  <si>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</si>
  <si>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</si>
  <si>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</si>
  <si>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</si>
  <si>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</si>
  <si>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</si>
  <si>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</si>
  <si>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</si>
  <si>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</si>
  <si>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</si>
  <si>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</si>
  <si>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</si>
  <si>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</si>
  <si>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</si>
  <si>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</si>
  <si>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</si>
  <si>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</si>
  <si>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</si>
  <si>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</si>
  <si>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</si>
  <si>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</si>
  <si>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</si>
  <si>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</si>
  <si>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</si>
  <si>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</si>
  <si>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</si>
  <si>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</si>
  <si>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</si>
  <si>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</si>
  <si>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</si>
  <si>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</si>
  <si>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</si>
  <si>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</si>
  <si>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</si>
  <si>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</si>
  <si>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</si>
  <si>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</si>
  <si>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</si>
  <si>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</si>
  <si>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</si>
  <si>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</si>
  <si>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</si>
  <si>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</si>
  <si>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</si>
  <si>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</si>
  <si>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</si>
  <si>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</si>
  <si>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</si>
  <si>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</si>
  <si>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</si>
  <si>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</si>
  <si>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</si>
  <si>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</si>
  <si>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</si>
  <si>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</si>
  <si>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</si>
  <si>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</si>
  <si>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</si>
  <si>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</si>
  <si>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</si>
  <si>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</si>
  <si>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</si>
  <si>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</si>
  <si>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</si>
  <si>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</si>
  <si>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</si>
  <si>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</si>
  <si>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</si>
  <si>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</si>
  <si>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</si>
  <si>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</si>
  <si>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</si>
  <si>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</si>
  <si>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</si>
  <si>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</si>
  <si>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</si>
  <si>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</si>
  <si>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</si>
  <si>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</si>
  <si>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</si>
  <si>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</si>
  <si>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</si>
  <si>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</si>
  <si>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</si>
  <si>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</si>
  <si>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</si>
  <si>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</si>
  <si>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</si>
  <si>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</si>
  <si>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</si>
  <si>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</si>
  <si>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</si>
  <si>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</si>
  <si>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</si>
  <si>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</si>
  <si>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</si>
  <si>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</si>
  <si>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</si>
  <si>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</si>
  <si>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</si>
  <si>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</si>
  <si>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</si>
  <si>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</si>
  <si>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</si>
  <si>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</si>
  <si>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</si>
  <si>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</si>
  <si>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</si>
  <si>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</si>
  <si>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</si>
  <si>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</si>
  <si>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</si>
  <si>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</si>
  <si>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</si>
  <si>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</si>
  <si>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</si>
  <si>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</si>
  <si>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</si>
  <si>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</si>
  <si>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</si>
  <si>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</si>
  <si>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</si>
  <si>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</si>
  <si>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</si>
  <si>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</si>
  <si>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</si>
  <si>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</si>
  <si>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</si>
  <si>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</si>
  <si>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</si>
  <si>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</si>
  <si>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</si>
  <si>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</si>
  <si>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</si>
  <si>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</si>
  <si>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</si>
  <si>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</si>
  <si>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</si>
  <si>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</si>
  <si>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</si>
  <si>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</si>
  <si>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</si>
  <si>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</si>
  <si>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</si>
  <si>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</si>
  <si>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</si>
  <si>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</si>
  <si>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</si>
  <si>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</si>
  <si>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</si>
  <si>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</si>
  <si>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</si>
  <si>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</si>
  <si>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</si>
  <si>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</si>
  <si>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</si>
  <si>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</si>
  <si>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</si>
  <si>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</si>
  <si>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</si>
  <si>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</si>
  <si>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</si>
  <si>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</si>
  <si>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</si>
  <si>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</si>
  <si>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</si>
  <si>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</si>
  <si>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</si>
  <si>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</si>
  <si>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</si>
  <si>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</si>
  <si>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</si>
  <si>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</si>
  <si>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</si>
  <si>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</si>
  <si>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</si>
  <si>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</si>
  <si>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</si>
  <si>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</si>
  <si>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</si>
  <si>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</si>
  <si>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</si>
  <si>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</si>
  <si>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</si>
  <si>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</si>
  <si>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</si>
  <si>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</si>
  <si>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</si>
  <si>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</si>
  <si>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</si>
  <si>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</si>
  <si>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</si>
  <si>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</si>
  <si>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</si>
  <si>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</si>
  <si>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</si>
  <si>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</si>
  <si>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</si>
  <si>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</si>
  <si>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</si>
  <si>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</si>
  <si>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</si>
  <si>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</si>
  <si>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</si>
  <si>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</si>
  <si>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</si>
  <si>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</si>
  <si>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</si>
  <si>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</si>
  <si>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</si>
  <si>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</si>
  <si>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</si>
  <si>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</si>
  <si>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</si>
  <si>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</si>
  <si>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</si>
  <si>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</si>
  <si>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</si>
  <si>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</si>
  <si>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</si>
  <si>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</si>
  <si>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</si>
  <si>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</si>
  <si>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</si>
  <si>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</si>
  <si>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</si>
  <si>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</si>
  <si>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</si>
  <si>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</si>
  <si>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</si>
  <si>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</si>
  <si>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</si>
  <si>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</si>
  <si>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</si>
  <si>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</si>
  <si>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</si>
  <si>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</si>
  <si>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</si>
  <si>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</si>
  <si>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</si>
  <si>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</si>
  <si>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</si>
  <si>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</si>
  <si>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</si>
  <si>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</si>
  <si>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</si>
  <si>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</si>
  <si>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</si>
  <si>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</si>
  <si>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</si>
  <si>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</si>
  <si>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</si>
  <si>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</si>
  <si>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</si>
  <si>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</si>
  <si>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</si>
  <si>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</si>
  <si>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</si>
  <si>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</si>
  <si>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</si>
  <si>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</si>
  <si>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</si>
  <si>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</si>
  <si>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</si>
  <si>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</si>
  <si>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</si>
  <si>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</si>
  <si>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</si>
  <si>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</si>
  <si>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</si>
  <si>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</si>
  <si>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</si>
  <si>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</si>
  <si>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</si>
  <si>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</si>
  <si>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</si>
  <si>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</si>
  <si>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</si>
  <si>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</si>
  <si>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</si>
  <si>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</si>
  <si>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</si>
  <si>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</si>
  <si>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</si>
  <si>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</si>
  <si>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</si>
  <si>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</si>
  <si>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</si>
  <si>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</si>
  <si>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</si>
  <si>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</si>
  <si>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</si>
  <si>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</si>
  <si>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</si>
  <si>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</si>
  <si>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</si>
  <si>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</si>
  <si>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</si>
  <si>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</si>
  <si>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</si>
  <si>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</si>
  <si>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</si>
  <si>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</si>
  <si>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</si>
  <si>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</si>
  <si>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</si>
  <si>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</si>
  <si>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</si>
  <si>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</si>
  <si>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</si>
  <si>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</si>
  <si>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</si>
  <si>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</si>
  <si>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</si>
  <si>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</si>
  <si>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</si>
  <si>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</si>
  <si>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</si>
  <si>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</si>
  <si>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</si>
  <si>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</si>
  <si>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</si>
  <si>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</si>
  <si>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</si>
  <si>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</si>
  <si>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</si>
  <si>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</si>
  <si>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</si>
  <si>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</si>
  <si>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</si>
  <si>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</si>
  <si>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</si>
  <si>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</si>
  <si>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</si>
  <si>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</si>
  <si>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</si>
  <si>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</si>
  <si>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</si>
  <si>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</si>
  <si>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</si>
  <si>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</si>
  <si>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</si>
  <si>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</si>
  <si>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</si>
  <si>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</si>
  <si>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</si>
  <si>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</si>
  <si>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</si>
  <si>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</si>
  <si>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</si>
  <si>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</si>
  <si>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</si>
  <si>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</si>
  <si>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</si>
  <si>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</si>
  <si>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</si>
  <si>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</si>
  <si>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</si>
  <si>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</si>
  <si>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</si>
  <si>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</si>
  <si>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</si>
  <si>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</si>
  <si>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</si>
  <si>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</si>
  <si>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</si>
  <si>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</si>
  <si>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</si>
  <si>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</si>
  <si>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</si>
  <si>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</si>
  <si>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</si>
  <si>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</si>
  <si>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</si>
  <si>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</si>
  <si>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</si>
  <si>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</si>
  <si>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</si>
  <si>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</si>
  <si>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</si>
  <si>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</si>
  <si>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</si>
  <si>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</si>
  <si>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</si>
  <si>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</si>
  <si>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</si>
  <si>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</si>
  <si>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</si>
  <si>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</si>
  <si>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</si>
  <si>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</si>
  <si>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</si>
  <si>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</si>
  <si>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</si>
  <si>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</si>
  <si>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</si>
  <si>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</si>
  <si>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</si>
  <si>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</si>
  <si>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</si>
  <si>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</si>
  <si>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</si>
  <si>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</si>
  <si>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</si>
  <si>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</si>
  <si>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</si>
  <si>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</si>
  <si>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</si>
  <si>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</si>
  <si>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</si>
  <si>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</si>
  <si>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</si>
  <si>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</si>
  <si>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</si>
  <si>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</si>
  <si>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</si>
  <si>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</si>
  <si>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</si>
  <si>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</si>
  <si>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</si>
  <si>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</si>
  <si>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</si>
  <si>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</si>
  <si>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</si>
  <si>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</si>
  <si>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</si>
  <si>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</si>
  <si>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</si>
  <si>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</si>
  <si>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</si>
  <si>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</si>
  <si>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</si>
  <si>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</si>
  <si>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</si>
  <si>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</si>
  <si>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</si>
  <si>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</si>
  <si>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</si>
  <si>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</si>
  <si>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</si>
  <si>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</si>
  <si>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</si>
  <si>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</si>
  <si>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</si>
  <si>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</si>
  <si>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</si>
  <si>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</si>
  <si>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</si>
  <si>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</si>
  <si>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</si>
  <si>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</si>
  <si>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</si>
  <si>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</si>
  <si>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</si>
  <si>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</si>
  <si>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</si>
  <si>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</si>
  <si>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</si>
  <si>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</si>
  <si>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</si>
  <si>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</si>
  <si>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</si>
  <si>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</si>
  <si>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</si>
  <si>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</si>
  <si>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</si>
  <si>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</si>
  <si>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</si>
  <si>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</si>
  <si>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</si>
  <si>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</si>
  <si>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</si>
  <si>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</si>
  <si>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</si>
  <si>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</si>
  <si>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</si>
  <si>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</si>
  <si>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</si>
  <si>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</si>
  <si>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</si>
  <si>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</si>
  <si>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</si>
  <si>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</si>
  <si>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</si>
  <si>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</si>
  <si>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</si>
  <si>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</si>
  <si>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</si>
  <si>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</si>
  <si>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</si>
  <si>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</si>
  <si>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</si>
  <si>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</si>
  <si>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</si>
  <si>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</si>
  <si>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</si>
  <si>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</si>
  <si>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</si>
  <si>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</si>
  <si>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</si>
  <si>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</si>
  <si>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</si>
  <si>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</si>
  <si>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</si>
  <si>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</si>
  <si>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</si>
  <si>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</si>
  <si>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</si>
  <si>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</si>
  <si>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</si>
  <si>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</si>
  <si>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</si>
  <si>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</si>
  <si>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</si>
  <si>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</si>
  <si>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</si>
  <si>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</si>
  <si>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</si>
  <si>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</si>
  <si>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</si>
  <si>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</si>
  <si>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</si>
  <si>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</si>
  <si>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</si>
  <si>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</si>
  <si>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</si>
  <si>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</si>
  <si>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</si>
  <si>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</si>
  <si>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</si>
  <si>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</si>
  <si>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</si>
  <si>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</si>
  <si>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</si>
  <si>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</si>
  <si>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</si>
  <si>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</si>
  <si>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</si>
  <si>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</si>
  <si>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</si>
  <si>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</si>
  <si>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</si>
  <si>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</si>
  <si>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</si>
  <si>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</si>
  <si>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</si>
  <si>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</si>
  <si>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</si>
  <si>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</si>
  <si>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</si>
  <si>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</si>
  <si>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</si>
  <si>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</si>
  <si>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</si>
  <si>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</si>
  <si>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</si>
  <si>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</si>
  <si>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</si>
  <si>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</si>
  <si>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</si>
  <si>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</si>
  <si>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</si>
  <si>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</si>
  <si>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</si>
  <si>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</si>
  <si>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</si>
  <si>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</si>
  <si>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</si>
  <si>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</si>
  <si>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</si>
  <si>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</si>
  <si>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</si>
  <si>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</si>
  <si>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</si>
  <si>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</si>
  <si>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</si>
  <si>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</si>
  <si>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</si>
  <si>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</si>
  <si>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</si>
  <si>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</si>
  <si>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</si>
  <si>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</si>
  <si>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</si>
  <si>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</si>
  <si>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</si>
  <si>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</si>
  <si>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</si>
  <si>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</si>
  <si>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</si>
  <si>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</si>
  <si>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</si>
  <si>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</si>
  <si>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</si>
  <si>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</si>
  <si>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</si>
  <si>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</si>
  <si>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</si>
  <si>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</si>
  <si>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</si>
  <si>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</si>
  <si>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</si>
  <si>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</si>
  <si>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</si>
  <si>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</si>
  <si>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</si>
  <si>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</si>
  <si>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</si>
  <si>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</si>
  <si>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</si>
  <si>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</si>
  <si>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</si>
  <si>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</si>
  <si>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</si>
  <si>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</si>
  <si>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</si>
  <si>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</si>
  <si>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</si>
  <si>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</si>
  <si>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</si>
  <si>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</si>
  <si>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</si>
  <si>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</si>
  <si>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</si>
  <si>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</si>
  <si>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</si>
  <si>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</si>
  <si>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</si>
  <si>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</si>
  <si>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</si>
  <si>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</si>
  <si>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</si>
  <si>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</si>
  <si>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</si>
  <si>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</si>
  <si>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</si>
  <si>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</si>
  <si>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</si>
  <si>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</si>
  <si>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</si>
  <si>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</si>
  <si>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</si>
  <si>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</si>
  <si>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</si>
  <si>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</si>
  <si>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</si>
  <si>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</si>
  <si>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</si>
  <si>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</si>
  <si>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</si>
  <si>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</si>
  <si>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</si>
  <si>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</si>
  <si>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</si>
  <si>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</si>
  <si>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</si>
  <si>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</si>
  <si>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</si>
  <si>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</si>
  <si>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</si>
  <si>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</si>
  <si>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</si>
  <si>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</si>
  <si>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</si>
  <si>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</si>
  <si>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</si>
  <si>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</si>
  <si>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</si>
  <si>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</si>
  <si>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</si>
  <si>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</si>
  <si>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</si>
  <si>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</si>
  <si>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</si>
  <si>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</si>
  <si>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</si>
  <si>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</si>
  <si>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</si>
  <si>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</si>
  <si>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</si>
  <si>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</si>
  <si>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</si>
  <si>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</si>
  <si>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</si>
  <si>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</si>
  <si>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</si>
  <si>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</si>
  <si>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</si>
  <si>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</si>
  <si>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</si>
  <si>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</si>
  <si>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</si>
  <si>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</si>
  <si>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</si>
  <si>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</si>
  <si>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</si>
  <si>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</si>
  <si>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</si>
  <si>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</si>
  <si>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</si>
  <si>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</si>
  <si>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</si>
  <si>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</si>
  <si>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</si>
  <si>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</si>
  <si>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</si>
  <si>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</si>
  <si>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</si>
  <si>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</si>
  <si>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</si>
  <si>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</si>
  <si>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</si>
  <si>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</si>
  <si>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</si>
  <si>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</si>
  <si>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</si>
  <si>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</si>
  <si>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</si>
  <si>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</si>
  <si>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</si>
  <si>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</si>
  <si>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</si>
  <si>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</si>
  <si>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</si>
  <si>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</si>
  <si>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</si>
  <si>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</si>
  <si>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</si>
  <si>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</si>
  <si>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</si>
  <si>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</si>
  <si>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</si>
  <si>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</si>
  <si>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</si>
  <si>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</si>
  <si>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</si>
  <si>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</si>
  <si>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</si>
  <si>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</si>
  <si>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</si>
  <si>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</si>
  <si>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</si>
  <si>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</si>
  <si>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</si>
  <si>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</si>
  <si>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</si>
  <si>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</si>
  <si>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</si>
  <si>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</si>
  <si>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</si>
  <si>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</si>
  <si>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</si>
  <si>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</si>
  <si>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</si>
  <si>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</si>
  <si>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</si>
  <si>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</si>
  <si>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</si>
  <si>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</si>
  <si>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</si>
  <si>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</si>
  <si>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</si>
  <si>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</si>
  <si>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</si>
  <si>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</si>
  <si>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</si>
  <si>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</si>
  <si>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</si>
  <si>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</si>
  <si>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</si>
  <si>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</si>
  <si>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</si>
  <si>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</si>
  <si>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</si>
  <si>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</si>
  <si>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</si>
  <si>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</si>
  <si>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</si>
  <si>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</si>
  <si>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</si>
  <si>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</si>
  <si>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</si>
  <si>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</si>
  <si>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</si>
  <si>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</si>
  <si>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</si>
  <si>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</si>
  <si>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</si>
  <si>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</si>
  <si>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</si>
  <si>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</si>
  <si>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</si>
  <si>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</si>
  <si>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</si>
  <si>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</si>
  <si>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</si>
  <si>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</si>
  <si>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</si>
  <si>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</si>
  <si>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</si>
  <si>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</si>
  <si>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</si>
  <si>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</si>
  <si>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</si>
  <si>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</si>
  <si>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</si>
  <si>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</si>
  <si>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</si>
  <si>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</si>
  <si>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</si>
  <si>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</si>
  <si>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</si>
  <si>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</si>
  <si>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</si>
  <si>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</si>
  <si>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</si>
  <si>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</si>
  <si>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</si>
  <si>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</si>
  <si>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</si>
  <si>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</si>
  <si>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</si>
  <si>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</si>
  <si>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</si>
  <si>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</si>
  <si>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</si>
  <si>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</si>
  <si>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</si>
  <si>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</si>
  <si>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</si>
  <si>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</si>
  <si>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</si>
  <si>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</si>
  <si>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</si>
  <si>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</si>
  <si>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</si>
  <si>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</si>
  <si>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</si>
  <si>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</si>
  <si>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</si>
  <si>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</si>
  <si>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</si>
  <si>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</si>
  <si>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</si>
  <si>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</si>
  <si>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</si>
  <si>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</si>
  <si>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</si>
  <si>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</si>
  <si>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</si>
  <si>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</si>
  <si>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</si>
  <si>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</si>
  <si>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</si>
  <si>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</si>
  <si>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</si>
  <si>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</si>
  <si>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</si>
  <si>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</si>
  <si>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</si>
  <si>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</si>
  <si>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</si>
  <si>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</si>
  <si>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</si>
  <si>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</si>
  <si>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</si>
  <si>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</si>
  <si>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</si>
  <si>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</si>
  <si>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</si>
  <si>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</si>
  <si>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</si>
  <si>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</si>
  <si>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</si>
  <si>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</si>
  <si>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</si>
  <si>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</si>
  <si>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</si>
  <si>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</si>
  <si>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</si>
  <si>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</si>
  <si>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</si>
  <si>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</si>
  <si>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</si>
  <si>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</si>
  <si>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</si>
  <si>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</si>
  <si>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</si>
  <si>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</si>
  <si>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</si>
  <si>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</si>
  <si>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</si>
  <si>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</si>
  <si>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</si>
  <si>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</si>
  <si>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</si>
  <si>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</si>
  <si>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</si>
  <si>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</si>
  <si>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</si>
  <si>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</si>
  <si>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</si>
  <si>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</si>
  <si>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</si>
  <si>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</si>
  <si>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</si>
  <si>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</si>
  <si>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</si>
  <si>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</si>
  <si>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</si>
  <si>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</si>
  <si>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</si>
  <si>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</si>
  <si>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</si>
  <si>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</si>
  <si>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</si>
  <si>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</si>
  <si>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</si>
  <si>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</si>
  <si>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</si>
  <si>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</si>
  <si>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</si>
  <si>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</si>
  <si>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</si>
  <si>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</si>
  <si>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</si>
  <si>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</si>
  <si>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</si>
  <si>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</si>
  <si>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</si>
  <si>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</si>
  <si>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</si>
  <si>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</si>
  <si>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</si>
  <si>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</si>
  <si>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</si>
  <si>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</si>
  <si>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</si>
  <si>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</si>
  <si>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</si>
  <si>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</si>
  <si>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</si>
  <si>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</si>
  <si>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</si>
  <si>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</si>
  <si>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</si>
  <si>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</si>
  <si>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</si>
  <si>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</si>
  <si>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</si>
  <si>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</si>
  <si>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</si>
  <si>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</si>
  <si>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</si>
  <si>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</si>
  <si>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</si>
  <si>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</si>
  <si>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</si>
  <si>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</si>
  <si>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</si>
  <si>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</si>
  <si>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</si>
  <si>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</si>
  <si>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</si>
  <si>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</si>
  <si>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</si>
  <si>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</si>
  <si>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</si>
  <si>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</si>
  <si>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</si>
  <si>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</si>
  <si>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</si>
  <si>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</si>
  <si>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</si>
  <si>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</si>
  <si>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</si>
  <si>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</si>
  <si>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</si>
  <si>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</si>
  <si>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</si>
  <si>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</si>
  <si>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</si>
  <si>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</si>
  <si>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</si>
  <si>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</si>
  <si>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</si>
  <si>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</si>
  <si>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</si>
  <si>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</si>
  <si>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</si>
  <si>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</si>
  <si>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</si>
  <si>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</si>
  <si>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</si>
  <si>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</si>
  <si>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</si>
  <si>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</si>
  <si>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</si>
  <si>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</si>
  <si>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</si>
  <si>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</si>
  <si>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</si>
  <si>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</si>
  <si>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</si>
  <si>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</si>
  <si>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</si>
  <si>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</si>
  <si>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</si>
  <si>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</si>
  <si>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</si>
  <si>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</si>
  <si>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</si>
  <si>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</si>
  <si>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</si>
  <si>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</si>
  <si>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</si>
  <si>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</si>
  <si>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</si>
  <si>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</si>
  <si>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</si>
  <si>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</si>
  <si>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</si>
  <si>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</si>
  <si>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</si>
  <si>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</si>
  <si>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</si>
  <si>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</si>
  <si>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</si>
  <si>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</si>
  <si>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</si>
  <si>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</si>
  <si>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</si>
  <si>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</si>
  <si>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</si>
  <si>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</si>
  <si>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</si>
  <si>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</si>
  <si>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</si>
  <si>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</si>
  <si>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</si>
  <si>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</si>
  <si>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</si>
  <si>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</si>
  <si>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</si>
  <si>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</si>
  <si>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</si>
  <si>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</si>
  <si>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</si>
  <si>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</si>
  <si>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</si>
  <si>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</si>
  <si>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</si>
  <si>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</si>
  <si>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</si>
  <si>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</si>
  <si>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</si>
  <si>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</si>
  <si>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</si>
  <si>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</si>
  <si>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</si>
  <si>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</si>
  <si>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</si>
  <si>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</si>
  <si>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</si>
  <si>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</si>
  <si>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</si>
  <si>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</si>
  <si>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</si>
  <si>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</si>
  <si>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</si>
  <si>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</si>
  <si>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</si>
  <si>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</si>
  <si>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</si>
  <si>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</si>
  <si>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</si>
  <si>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</si>
  <si>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</si>
  <si>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</si>
  <si>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</si>
  <si>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</si>
  <si>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</si>
  <si>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</si>
  <si>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</si>
  <si>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</si>
  <si>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</si>
  <si>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</si>
  <si>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</si>
  <si>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</si>
  <si>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</si>
  <si>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</si>
  <si>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</si>
  <si>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</si>
  <si>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</si>
  <si>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</si>
  <si>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</si>
  <si>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</si>
  <si>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</si>
  <si>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</si>
  <si>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</si>
  <si>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</si>
  <si>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</si>
  <si>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</si>
  <si>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</si>
  <si>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</si>
  <si>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</si>
  <si>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</si>
  <si>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</si>
  <si>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</si>
  <si>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</si>
  <si>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</si>
  <si>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</si>
  <si>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</si>
  <si>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</si>
  <si>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</si>
  <si>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</si>
  <si>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</si>
  <si>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</si>
  <si>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</si>
  <si>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</si>
  <si>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</si>
  <si>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</si>
  <si>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</si>
  <si>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</si>
  <si>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</si>
  <si>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</si>
  <si>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</si>
  <si>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</si>
  <si>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</si>
  <si>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</si>
  <si>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</si>
  <si>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</si>
  <si>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</si>
  <si>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</si>
  <si>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</si>
  <si>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</si>
  <si>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</si>
  <si>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</si>
  <si>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</si>
  <si>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</si>
  <si>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</si>
  <si>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</si>
  <si>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</si>
  <si>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</si>
  <si>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</si>
  <si>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</si>
  <si>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</si>
  <si>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</si>
  <si>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</si>
  <si>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</si>
  <si>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</si>
  <si>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</si>
  <si>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</si>
  <si>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</si>
  <si>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</si>
  <si>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</si>
  <si>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</si>
  <si>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</si>
  <si>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</si>
  <si>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</si>
  <si>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</si>
  <si>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</si>
  <si>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</si>
  <si>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</si>
  <si>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</si>
  <si>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</si>
  <si>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</si>
  <si>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</si>
  <si>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</si>
  <si>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</si>
  <si>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</si>
  <si>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</si>
  <si>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</si>
  <si>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</si>
  <si>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</si>
  <si>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</si>
  <si>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</si>
  <si>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</si>
  <si>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</si>
  <si>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</si>
  <si>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</si>
  <si>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</si>
  <si>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</si>
  <si>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</si>
  <si>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</si>
  <si>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</si>
  <si>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</si>
  <si>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</si>
  <si>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</si>
  <si>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</si>
  <si>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</si>
  <si>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</si>
  <si>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</si>
  <si>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</si>
  <si>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</si>
  <si>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</si>
  <si>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</si>
  <si>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</si>
  <si>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</si>
  <si>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</si>
  <si>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</si>
  <si>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</si>
  <si>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</si>
  <si>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</si>
  <si>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</si>
  <si>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</si>
  <si>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</si>
  <si>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</si>
  <si>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</si>
  <si>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</si>
  <si>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</si>
  <si>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</si>
  <si>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</si>
  <si>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</si>
  <si>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</si>
  <si>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</si>
  <si>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</si>
  <si>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</si>
  <si>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</si>
  <si>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</si>
  <si>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</si>
  <si>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</si>
  <si>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</si>
  <si>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</si>
  <si>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</si>
  <si>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</si>
  <si>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</si>
  <si>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</si>
  <si>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</si>
  <si>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</si>
  <si>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</si>
  <si>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</si>
  <si>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</si>
  <si>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</si>
  <si>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</si>
  <si>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</si>
  <si>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</si>
  <si>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</si>
  <si>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</si>
  <si>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</si>
  <si>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</si>
  <si>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</si>
  <si>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</si>
  <si>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</si>
  <si>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</si>
  <si>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</si>
  <si>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</si>
  <si>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</si>
  <si>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</si>
  <si>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</si>
  <si>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</si>
  <si>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</si>
  <si>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</si>
  <si>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</si>
  <si>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</si>
  <si>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</si>
  <si>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</si>
  <si>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</si>
  <si>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</si>
  <si>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</si>
  <si>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</si>
  <si>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</si>
  <si>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</si>
  <si>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</si>
  <si>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</si>
  <si>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</si>
  <si>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</si>
  <si>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</si>
  <si>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</si>
  <si>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</si>
  <si>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</si>
  <si>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</si>
  <si>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</si>
  <si>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</si>
  <si>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</si>
  <si>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</si>
  <si>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</si>
  <si>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</si>
  <si>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</si>
  <si>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</si>
  <si>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</si>
  <si>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</si>
  <si>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</si>
  <si>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</si>
  <si>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</si>
  <si>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</si>
  <si>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</si>
  <si>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</si>
  <si>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</si>
  <si>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</si>
  <si>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</si>
  <si>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</si>
  <si>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</si>
  <si>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</si>
  <si>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</si>
  <si>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</si>
  <si>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</si>
  <si>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</si>
  <si>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</si>
  <si>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</si>
  <si>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</si>
  <si>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</si>
  <si>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</si>
  <si>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</si>
  <si>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</si>
  <si>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</si>
  <si>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</si>
  <si>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</si>
  <si>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</si>
  <si>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</si>
  <si>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</si>
  <si>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</si>
  <si>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</si>
  <si>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</si>
  <si>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</si>
  <si>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</si>
  <si>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</si>
  <si>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</si>
  <si>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</si>
  <si>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</si>
  <si>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</si>
  <si>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</si>
  <si>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</si>
  <si>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</si>
  <si>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</si>
  <si>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</si>
  <si>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</si>
  <si>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</si>
  <si>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</si>
  <si>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</si>
  <si>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</si>
  <si>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</si>
  <si>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</si>
  <si>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</si>
  <si>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</si>
  <si>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</si>
  <si>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</si>
  <si>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</si>
  <si>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</si>
  <si>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</si>
  <si>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</si>
  <si>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</si>
  <si>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</si>
  <si>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</si>
  <si>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</si>
  <si>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</si>
  <si>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</si>
  <si>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</si>
  <si>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</si>
  <si>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</si>
  <si>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</si>
  <si>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</si>
  <si>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</si>
  <si>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</si>
  <si>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</si>
  <si>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</si>
  <si>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</si>
  <si>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</si>
  <si>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</si>
  <si>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</si>
  <si>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</si>
  <si>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</si>
  <si>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</si>
  <si>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</si>
  <si>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</si>
  <si>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</si>
  <si>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</si>
  <si>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</si>
  <si>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</si>
  <si>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</si>
  <si>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</si>
  <si>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</si>
  <si>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</si>
  <si>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</si>
  <si>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</si>
  <si>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</si>
  <si>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</si>
  <si>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</si>
  <si>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</si>
  <si>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</si>
  <si>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</si>
  <si>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</si>
  <si>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</si>
  <si>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</si>
  <si>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</si>
  <si>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</si>
  <si>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</si>
  <si>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</si>
  <si>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</si>
  <si>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</si>
  <si>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</si>
  <si>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</si>
  <si>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</si>
  <si>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</si>
  <si>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</si>
  <si>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</si>
  <si>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</si>
  <si>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</si>
  <si>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</si>
  <si>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</si>
  <si>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</si>
  <si>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</si>
  <si>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</si>
  <si>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</si>
  <si>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</si>
  <si>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</si>
  <si>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</si>
  <si>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</si>
  <si>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</si>
  <si>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</si>
  <si>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</si>
  <si>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</si>
  <si>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</si>
  <si>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</si>
  <si>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</si>
  <si>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</si>
  <si>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</si>
  <si>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</si>
  <si>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</si>
  <si>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</si>
  <si>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</si>
  <si>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</si>
  <si>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</si>
  <si>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</si>
  <si>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</si>
  <si>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</si>
  <si>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</si>
  <si>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</si>
  <si>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</si>
  <si>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</si>
  <si>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</si>
  <si>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</si>
  <si>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</si>
  <si>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</si>
  <si>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</si>
  <si>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</si>
  <si>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</si>
  <si>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</si>
  <si>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</si>
  <si>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</si>
  <si>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</si>
  <si>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</si>
  <si>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</si>
  <si>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</si>
  <si>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</si>
  <si>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</si>
  <si>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</si>
  <si>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</si>
  <si>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</si>
  <si>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</si>
  <si>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</si>
  <si>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</si>
  <si>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</si>
  <si>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</si>
  <si>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</si>
  <si>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</si>
  <si>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</si>
  <si>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</si>
  <si>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</si>
  <si>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</si>
  <si>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</si>
  <si>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</si>
  <si>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</si>
  <si>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</si>
  <si>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</si>
  <si>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</si>
  <si>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</si>
  <si>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</si>
  <si>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</si>
  <si>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</si>
  <si>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</si>
  <si>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</si>
  <si>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</si>
  <si>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</si>
  <si>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</si>
  <si>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</si>
  <si>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</si>
  <si>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</si>
  <si>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</si>
  <si>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</si>
  <si>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</si>
  <si>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</si>
  <si>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</si>
  <si>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</si>
  <si>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</si>
  <si>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</si>
  <si>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</si>
  <si>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</si>
  <si>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</si>
  <si>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</si>
  <si>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</si>
  <si>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</si>
  <si>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</si>
  <si>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</si>
  <si>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</si>
  <si>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</si>
  <si>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</si>
  <si>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</si>
  <si>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</si>
  <si>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</si>
  <si>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</si>
  <si>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</si>
  <si>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</si>
  <si>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</si>
  <si>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</si>
  <si>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</si>
  <si>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</si>
  <si>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</si>
  <si>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</si>
  <si>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</si>
  <si>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</si>
  <si>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</si>
  <si>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</si>
  <si>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</si>
  <si>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</si>
  <si>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</si>
  <si>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</si>
  <si>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</si>
  <si>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</si>
  <si>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</si>
  <si>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</si>
  <si>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</si>
  <si>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</si>
  <si>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</si>
  <si>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</si>
  <si>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</si>
  <si>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</si>
  <si>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</si>
  <si>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</si>
  <si>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</si>
  <si>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</si>
  <si>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</si>
  <si>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</si>
  <si>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</si>
  <si>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</si>
  <si>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</si>
  <si>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</si>
  <si>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</si>
  <si>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</si>
  <si>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</si>
  <si>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</si>
  <si>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</si>
  <si>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</si>
  <si>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</si>
  <si>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</si>
  <si>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</si>
  <si>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</si>
  <si>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</si>
  <si>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</si>
  <si>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</si>
  <si>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</si>
  <si>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</si>
  <si>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</si>
  <si>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</si>
  <si>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</si>
  <si>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</si>
  <si>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</si>
  <si>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</si>
  <si>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</si>
  <si>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</si>
  <si>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</si>
  <si>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</si>
  <si>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</si>
  <si>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</si>
  <si>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</si>
  <si>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</si>
  <si>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</si>
  <si>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</si>
  <si>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</si>
  <si>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</si>
  <si>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</si>
  <si>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</si>
  <si>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</si>
  <si>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</si>
  <si>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</si>
  <si>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</si>
  <si>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</si>
  <si>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</si>
  <si>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</si>
  <si>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</si>
  <si>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</si>
  <si>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</si>
  <si>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</si>
  <si>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</si>
  <si>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</si>
  <si>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</si>
  <si>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</si>
  <si>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</si>
  <si>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</si>
  <si>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</si>
  <si>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</si>
  <si>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</si>
  <si>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</si>
  <si>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</si>
  <si>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</si>
  <si>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</si>
  <si>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</si>
  <si>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</si>
  <si>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</si>
  <si>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</si>
  <si>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</si>
  <si>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</si>
  <si>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</si>
  <si>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</si>
  <si>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</si>
  <si>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</si>
  <si>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</si>
  <si>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</si>
  <si>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</si>
  <si>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</si>
  <si>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</si>
  <si>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</si>
  <si>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</si>
  <si>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</si>
  <si>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</si>
  <si>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</si>
  <si>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</si>
  <si>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</si>
  <si>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</si>
  <si>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</si>
  <si>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</si>
  <si>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</si>
  <si>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</si>
  <si>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</si>
  <si>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</si>
  <si>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</si>
  <si>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</si>
  <si>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</si>
  <si>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</si>
  <si>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</si>
  <si>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</si>
  <si>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</si>
  <si>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</si>
  <si>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</si>
  <si>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</si>
  <si>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</si>
  <si>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</si>
  <si>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</si>
  <si>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</si>
  <si>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</si>
  <si>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</si>
  <si>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</si>
  <si>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</si>
  <si>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</si>
  <si>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</si>
  <si>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</si>
  <si>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</si>
  <si>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</si>
  <si>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</si>
  <si>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</si>
  <si>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</si>
  <si>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</si>
  <si>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</si>
  <si>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</si>
  <si>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</si>
  <si>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</si>
  <si>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</si>
  <si>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</si>
  <si>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</si>
  <si>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</si>
  <si>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</si>
  <si>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</si>
  <si>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</si>
  <si>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</si>
  <si>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</si>
  <si>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</si>
  <si>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</si>
  <si>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</si>
  <si>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</si>
  <si>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</si>
  <si>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</si>
  <si>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</si>
  <si>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</si>
  <si>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</si>
  <si>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</si>
  <si>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</si>
  <si>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</si>
  <si>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</si>
  <si>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</si>
  <si>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</si>
  <si>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</si>
  <si>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</si>
  <si>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</si>
  <si>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</si>
  <si>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</si>
  <si>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</si>
  <si>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</si>
  <si>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</si>
  <si>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</si>
  <si>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</si>
  <si>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</si>
  <si>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</si>
  <si>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</si>
  <si>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</si>
  <si>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</si>
  <si>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</si>
  <si>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</si>
  <si>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</si>
  <si>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</si>
  <si>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</si>
  <si>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</si>
  <si>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</si>
  <si>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</si>
  <si>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</si>
  <si>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</si>
  <si>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</si>
  <si>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</si>
  <si>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</si>
  <si>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</si>
  <si>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</si>
  <si>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</si>
  <si>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</si>
  <si>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</si>
  <si>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</si>
  <si>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</si>
  <si>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</si>
  <si>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</si>
  <si>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</si>
  <si>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</si>
  <si>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</si>
  <si>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</si>
  <si>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</si>
  <si>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</si>
  <si>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</si>
  <si>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</si>
  <si>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</si>
  <si>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</si>
  <si>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</si>
  <si>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</si>
  <si>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</si>
  <si>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</si>
  <si>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</si>
  <si>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</si>
  <si>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</si>
  <si>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</si>
  <si>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</si>
  <si>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</si>
  <si>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</si>
  <si>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</si>
  <si>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</si>
  <si>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</si>
  <si>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</si>
  <si>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</si>
  <si>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</si>
  <si>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</si>
  <si>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</si>
  <si>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</si>
  <si>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</si>
  <si>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</si>
  <si>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</si>
  <si>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</si>
  <si>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</si>
  <si>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</si>
  <si>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</si>
  <si>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</si>
  <si>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</si>
  <si>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</si>
  <si>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</si>
  <si>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</si>
  <si>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</si>
  <si>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</si>
  <si>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</si>
  <si>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</si>
  <si>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</si>
  <si>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</si>
  <si>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</si>
  <si>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</si>
  <si>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</si>
  <si>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</si>
  <si>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</si>
  <si>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</si>
  <si>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</si>
  <si>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</si>
  <si>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</si>
  <si>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</si>
  <si>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</si>
  <si>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</si>
  <si>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</si>
  <si>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</si>
  <si>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</si>
  <si>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</si>
  <si>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</si>
  <si>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</si>
  <si>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</si>
  <si>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</si>
  <si>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</si>
  <si>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</si>
  <si>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</si>
  <si>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</si>
  <si>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</si>
  <si>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</si>
  <si>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</si>
  <si>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</si>
  <si>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</si>
  <si>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</si>
  <si>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</si>
  <si>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</si>
  <si>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</si>
  <si>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</si>
  <si>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</si>
  <si>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</si>
  <si>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</si>
  <si>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</si>
  <si>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</si>
  <si>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</si>
  <si>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</si>
  <si>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</si>
  <si>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</si>
  <si>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</si>
  <si>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</si>
  <si>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</si>
  <si>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</si>
  <si>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</si>
  <si>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</si>
  <si>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</si>
  <si>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</si>
  <si>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</si>
  <si>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</si>
  <si>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</si>
  <si>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</si>
  <si>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</si>
  <si>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</si>
  <si>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</si>
  <si>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</si>
  <si>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</si>
  <si>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</si>
  <si>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</si>
  <si>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</si>
  <si>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</si>
  <si>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</si>
  <si>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</si>
  <si>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</si>
  <si>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</si>
  <si>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</si>
  <si>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</si>
  <si>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</si>
  <si>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</si>
  <si>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</si>
  <si>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</si>
  <si>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</si>
  <si>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</si>
  <si>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</si>
  <si>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</si>
  <si>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</si>
  <si>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</si>
  <si>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</si>
  <si>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</si>
  <si>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</si>
  <si>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</si>
  <si>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</si>
  <si>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</si>
  <si>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</si>
  <si>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</si>
  <si>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</si>
  <si>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</si>
  <si>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</si>
  <si>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</si>
  <si>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</si>
  <si>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</si>
  <si>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</si>
  <si>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</si>
  <si>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</si>
  <si>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</si>
  <si>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</si>
  <si>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</si>
  <si>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</si>
  <si>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</si>
  <si>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</si>
  <si>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</si>
  <si>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</si>
  <si>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</si>
  <si>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</si>
  <si>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</si>
  <si>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</si>
  <si>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</si>
  <si>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</si>
  <si>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</si>
  <si>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</si>
  <si>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</si>
  <si>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</si>
  <si>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</si>
  <si>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</si>
  <si>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</si>
  <si>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</si>
  <si>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</si>
  <si>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</si>
  <si>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</si>
  <si>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</si>
  <si>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</si>
  <si>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</si>
  <si>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</si>
  <si>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</si>
  <si>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</si>
  <si>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</si>
  <si>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</si>
  <si>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</si>
  <si>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</si>
  <si>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</si>
  <si>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</si>
  <si>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</si>
  <si>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</si>
  <si>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</si>
  <si>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</si>
  <si>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</si>
  <si>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</si>
  <si>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</si>
  <si>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</si>
  <si>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</si>
  <si>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</si>
  <si>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</si>
  <si>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</si>
  <si>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</si>
  <si>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</si>
  <si>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</si>
  <si>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</si>
  <si>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</si>
  <si>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</si>
  <si>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</si>
  <si>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</si>
  <si>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</si>
  <si>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</si>
  <si>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</si>
  <si>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</si>
  <si>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</si>
  <si>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</si>
  <si>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</si>
  <si>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</si>
  <si>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</si>
  <si>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</si>
  <si>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</si>
  <si>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</si>
  <si>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</si>
  <si>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</si>
  <si>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</si>
  <si>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</si>
  <si>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</si>
  <si>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</si>
  <si>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</si>
  <si>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</si>
  <si>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</si>
  <si>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</si>
  <si>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</si>
  <si>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</si>
  <si>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</si>
  <si>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</si>
  <si>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</si>
  <si>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</si>
  <si>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</si>
  <si>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</si>
  <si>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</si>
  <si>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</si>
  <si>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</si>
  <si>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</si>
  <si>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</si>
  <si>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</si>
  <si>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</si>
  <si>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</si>
  <si>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</si>
  <si>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</si>
  <si>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</si>
  <si>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</si>
  <si>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</si>
  <si>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</si>
  <si>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</si>
  <si>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</si>
  <si>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</si>
  <si>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</si>
  <si>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</si>
  <si>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</si>
  <si>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</si>
  <si>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</si>
  <si>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</si>
  <si>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</si>
  <si>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</si>
  <si>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</si>
  <si>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</si>
  <si>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</si>
  <si>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</si>
  <si>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</si>
  <si>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</si>
  <si>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</si>
  <si>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</si>
  <si>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</si>
  <si>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</si>
  <si>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</si>
  <si>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</si>
  <si>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</si>
  <si>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</si>
  <si>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</si>
  <si>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</si>
  <si>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</si>
  <si>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</si>
  <si>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</si>
  <si>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</si>
  <si>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</si>
  <si>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</si>
  <si>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</si>
  <si>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</si>
  <si>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</si>
  <si>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</si>
  <si>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</si>
  <si>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</si>
  <si>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</si>
  <si>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</si>
  <si>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</si>
  <si>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</si>
  <si>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</si>
  <si>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</si>
  <si>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</si>
  <si>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</si>
  <si>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</si>
  <si>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</si>
  <si>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</si>
  <si>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</si>
  <si>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</si>
  <si>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</si>
  <si>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</si>
  <si>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</si>
  <si>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</si>
  <si>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</si>
  <si>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</si>
  <si>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</si>
  <si>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</si>
  <si>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</si>
  <si>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</si>
  <si>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</si>
  <si>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</si>
  <si>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</si>
  <si>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</si>
  <si>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</si>
  <si>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</si>
  <si>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</si>
  <si>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</si>
  <si>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</si>
  <si>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</si>
  <si>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</si>
  <si>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</si>
  <si>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</si>
  <si>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</si>
  <si>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</si>
  <si>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</si>
  <si>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</si>
  <si>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</si>
  <si>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</si>
  <si>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</si>
  <si>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</si>
  <si>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</si>
  <si>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</si>
  <si>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</si>
  <si>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</si>
  <si>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</si>
  <si>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</si>
  <si>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</si>
  <si>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</si>
  <si>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</si>
  <si>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</si>
  <si>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</si>
  <si>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</si>
  <si>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</si>
  <si>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</si>
  <si>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</si>
  <si>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</si>
  <si>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</si>
  <si>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</si>
  <si>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</si>
  <si>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</si>
  <si>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</si>
  <si>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</si>
  <si>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</si>
  <si>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</si>
  <si>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</si>
  <si>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</si>
  <si>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</si>
  <si>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</si>
  <si>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</si>
  <si>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</si>
  <si>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</si>
  <si>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</si>
  <si>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</si>
  <si>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</si>
  <si>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</si>
  <si>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</si>
  <si>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</si>
  <si>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</si>
  <si>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</si>
  <si>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</si>
  <si>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</si>
  <si>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</si>
  <si>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</si>
  <si>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</si>
  <si>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</si>
  <si>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</si>
  <si>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</si>
  <si>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</si>
  <si>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</si>
  <si>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</si>
  <si>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</si>
  <si>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</si>
  <si>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</si>
  <si>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</si>
  <si>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</si>
  <si>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</si>
  <si>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</si>
  <si>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</si>
  <si>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</si>
  <si>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</si>
  <si>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</si>
  <si>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</si>
  <si>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</si>
  <si>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</si>
  <si>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</si>
  <si>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</si>
  <si>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</si>
  <si>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</si>
  <si>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</si>
  <si>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</si>
  <si>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</si>
  <si>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</si>
  <si>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</si>
  <si>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</si>
  <si>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</si>
  <si>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</si>
  <si>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</si>
  <si>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</si>
  <si>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</si>
  <si>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</si>
  <si>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</si>
  <si>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</si>
  <si>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</si>
  <si>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</si>
  <si>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</si>
  <si>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</si>
  <si>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</si>
  <si>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</si>
  <si>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</si>
  <si>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</si>
  <si>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</si>
  <si>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</si>
  <si>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</si>
  <si>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</si>
  <si>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</si>
  <si>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</si>
  <si>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</si>
  <si>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</si>
  <si>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</si>
  <si>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</si>
  <si>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</si>
  <si>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</si>
  <si>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</si>
  <si>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</si>
  <si>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</si>
  <si>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</si>
  <si>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</si>
  <si>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</si>
  <si>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</si>
  <si>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</si>
  <si>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</si>
  <si>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</si>
  <si>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</si>
  <si>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</si>
  <si>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</si>
  <si>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</si>
  <si>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</si>
  <si>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</si>
  <si>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</si>
  <si>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</si>
  <si>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</si>
  <si>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</si>
  <si>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</si>
  <si>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</si>
  <si>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</si>
  <si>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</si>
  <si>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</si>
  <si>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</si>
  <si>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</si>
  <si>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</si>
  <si>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</si>
  <si>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</si>
  <si>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</si>
  <si>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</si>
  <si>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</si>
  <si>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</si>
  <si>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</si>
  <si>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</si>
  <si>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</si>
  <si>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</si>
  <si>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</si>
  <si>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</si>
  <si>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</si>
  <si>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</si>
  <si>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</si>
  <si>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</si>
  <si>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</si>
  <si>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</si>
  <si>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</si>
  <si>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</si>
  <si>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</si>
  <si>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</si>
  <si>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</si>
  <si>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</si>
  <si>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</si>
  <si>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</si>
  <si>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</si>
  <si>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</si>
  <si>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</si>
  <si>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</si>
  <si>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</si>
  <si>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</si>
  <si>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</si>
  <si>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</si>
  <si>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</si>
  <si>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</si>
  <si>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</si>
  <si>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</si>
  <si>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</si>
  <si>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</si>
  <si>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</si>
  <si>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</si>
  <si>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</si>
  <si>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</si>
  <si>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</si>
  <si>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</si>
  <si>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</si>
  <si>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</si>
  <si>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</si>
  <si>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</si>
  <si>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</si>
  <si>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</si>
  <si>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</si>
  <si>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</si>
  <si>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</si>
  <si>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</si>
  <si>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</si>
  <si>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</si>
  <si>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</si>
  <si>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</si>
  <si>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</si>
  <si>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</si>
  <si>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</si>
  <si>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</si>
  <si>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</si>
  <si>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</si>
  <si>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</si>
  <si>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</si>
  <si>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</si>
  <si>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</si>
  <si>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</si>
  <si>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</si>
  <si>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</si>
  <si>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</si>
  <si>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</si>
  <si>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</si>
  <si>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</si>
  <si>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</si>
  <si>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</si>
  <si>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</si>
  <si>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</si>
  <si>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</si>
  <si>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</si>
  <si>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</si>
  <si>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</si>
  <si>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</si>
  <si>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</si>
  <si>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</si>
  <si>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</si>
  <si>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</si>
  <si>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</si>
  <si>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</si>
  <si>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</si>
  <si>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</si>
  <si>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</si>
  <si>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</si>
  <si>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</si>
  <si>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</si>
  <si>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</si>
  <si>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</si>
  <si>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</si>
  <si>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</si>
  <si>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</si>
  <si>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</si>
  <si>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</si>
  <si>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</si>
  <si>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</si>
  <si>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</si>
  <si>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</si>
  <si>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</si>
  <si>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</si>
  <si>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</si>
  <si>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</si>
  <si>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</si>
  <si>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</si>
  <si>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</si>
  <si>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</si>
  <si>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</si>
  <si>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</si>
  <si>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</si>
  <si>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</si>
  <si>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</si>
  <si>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</si>
  <si>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</si>
  <si>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</si>
  <si>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</si>
  <si>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</si>
  <si>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</si>
  <si>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</si>
  <si>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</si>
  <si>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</si>
  <si>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</si>
  <si>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</si>
  <si>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</si>
  <si>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</si>
  <si>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</si>
  <si>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</si>
  <si>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</si>
  <si>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</si>
  <si>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</si>
  <si>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</si>
  <si>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</si>
  <si>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</si>
  <si>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</si>
  <si>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</si>
  <si>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</si>
  <si>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</si>
  <si>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</si>
  <si>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</si>
  <si>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</si>
  <si>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</si>
  <si>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</si>
  <si>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</si>
  <si>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</si>
  <si>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</si>
  <si>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</si>
  <si>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</si>
  <si>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</si>
  <si>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</si>
  <si>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</si>
  <si>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</si>
  <si>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</si>
  <si>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</si>
  <si>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</si>
  <si>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</si>
  <si>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</si>
  <si>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</si>
  <si>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</si>
  <si>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</si>
  <si>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</si>
  <si>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</si>
  <si>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</si>
  <si>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</si>
  <si>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</si>
  <si>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</si>
  <si>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</si>
  <si>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</si>
  <si>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</si>
  <si>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</si>
  <si>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</si>
  <si>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</si>
  <si>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</si>
  <si>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</si>
  <si>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</si>
  <si>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</si>
  <si>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</si>
  <si>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</si>
  <si>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</si>
  <si>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</si>
  <si>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</si>
  <si>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</si>
  <si>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</si>
  <si>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</si>
  <si>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</si>
  <si>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</si>
  <si>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</si>
  <si>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</si>
  <si>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</si>
  <si>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</si>
  <si>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</si>
  <si>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</si>
  <si>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</si>
  <si>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</si>
  <si>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</si>
  <si>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</si>
  <si>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</si>
  <si>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</si>
  <si>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</si>
  <si>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</si>
  <si>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</si>
  <si>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</si>
  <si>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</si>
  <si>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</si>
  <si>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</si>
  <si>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</si>
  <si>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</si>
  <si>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</si>
  <si>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</si>
  <si>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</si>
  <si>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</si>
  <si>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</si>
  <si>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</si>
  <si>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</si>
  <si>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</si>
  <si>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</si>
  <si>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</si>
  <si>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</si>
  <si>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</si>
  <si>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</si>
  <si>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</si>
  <si>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</si>
  <si>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</si>
  <si>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</si>
  <si>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</si>
  <si>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</si>
  <si>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</si>
  <si>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</si>
  <si>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</si>
  <si>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</si>
  <si>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</si>
  <si>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</si>
  <si>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</si>
  <si>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</si>
  <si>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</si>
  <si>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</si>
  <si>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</si>
  <si>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</si>
  <si>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</si>
  <si>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</si>
  <si>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</si>
  <si>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</si>
  <si>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</si>
  <si>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</si>
  <si>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</si>
  <si>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</si>
  <si>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</si>
  <si>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</si>
  <si>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</si>
  <si>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</si>
  <si>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</si>
  <si>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</si>
  <si>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</si>
  <si>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</si>
  <si>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</si>
  <si>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</si>
  <si>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</si>
  <si>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</si>
  <si>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</si>
  <si>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</si>
  <si>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</si>
  <si>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</si>
  <si>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</si>
  <si>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</si>
  <si>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</si>
  <si>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</si>
  <si>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</si>
  <si>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</si>
  <si>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</si>
  <si>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</si>
  <si>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</si>
  <si>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</si>
  <si>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</si>
  <si>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</si>
  <si>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</si>
  <si>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</si>
  <si>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</si>
  <si>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</si>
  <si>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</si>
  <si>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</si>
  <si>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</si>
  <si>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</si>
  <si>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</si>
  <si>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</si>
  <si>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</si>
  <si>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</si>
  <si>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</si>
  <si>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</si>
  <si>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</si>
  <si>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</si>
  <si>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</si>
  <si>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</si>
  <si>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</si>
  <si>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</si>
  <si>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</si>
  <si>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</si>
  <si>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</si>
  <si>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</si>
  <si>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</si>
  <si>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</si>
  <si>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</si>
  <si>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</si>
  <si>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</si>
  <si>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</si>
  <si>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</si>
  <si>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</si>
  <si>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</si>
  <si>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</si>
  <si>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</si>
  <si>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</si>
  <si>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</si>
  <si>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</si>
  <si>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</si>
  <si>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</si>
  <si>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</si>
  <si>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</si>
  <si>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</si>
  <si>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</si>
  <si>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</si>
  <si>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</si>
  <si>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</si>
  <si>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</si>
  <si>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</si>
  <si>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</si>
  <si>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</si>
  <si>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</si>
  <si>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</si>
  <si>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</si>
  <si>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</si>
  <si>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</si>
  <si>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</si>
  <si>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</si>
  <si>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</si>
  <si>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</si>
  <si>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</si>
  <si>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</si>
  <si>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</si>
  <si>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</si>
  <si>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</si>
  <si>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</si>
  <si>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</si>
  <si>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</si>
  <si>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</si>
  <si>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</si>
  <si>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</si>
  <si>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</si>
  <si>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</si>
  <si>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</si>
  <si>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</si>
  <si>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</si>
  <si>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</si>
  <si>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</si>
  <si>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</si>
  <si>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</si>
  <si>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</si>
  <si>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</si>
  <si>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</si>
  <si>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</si>
  <si>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</si>
  <si>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</si>
  <si>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</si>
  <si>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</si>
  <si>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</si>
  <si>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</si>
  <si>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</si>
  <si>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</si>
  <si>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</si>
  <si>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</si>
  <si>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</si>
  <si>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</si>
  <si>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</si>
  <si>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</si>
  <si>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</si>
  <si>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</si>
  <si>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</si>
  <si>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</si>
  <si>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</si>
  <si>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</si>
  <si>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</si>
  <si>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</si>
  <si>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</si>
  <si>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</si>
  <si>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</si>
  <si>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</si>
  <si>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</si>
  <si>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</si>
  <si>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</si>
  <si>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</si>
  <si>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</si>
  <si>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</si>
  <si>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</si>
  <si>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</si>
  <si>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</si>
  <si>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</si>
  <si>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</si>
  <si>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</si>
  <si>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</si>
  <si>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</si>
  <si>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</si>
  <si>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</si>
  <si>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</si>
  <si>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</si>
  <si>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</si>
  <si>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</si>
  <si>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</si>
  <si>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</si>
  <si>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</si>
  <si>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</si>
  <si>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</si>
  <si>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</si>
  <si>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</si>
  <si>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</si>
  <si>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</si>
  <si>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</si>
  <si>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</si>
  <si>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</si>
  <si>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</si>
  <si>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</si>
  <si>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</si>
  <si>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</si>
  <si>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</si>
  <si>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</si>
  <si>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</si>
  <si>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</si>
  <si>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</si>
  <si>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</si>
  <si>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</si>
  <si>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</si>
  <si>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</si>
  <si>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</si>
  <si>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</si>
  <si>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</si>
  <si>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</si>
  <si>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</si>
  <si>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</si>
  <si>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</si>
  <si>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</si>
  <si>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</si>
  <si>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</si>
  <si>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</si>
  <si>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</si>
  <si>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</si>
  <si>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</si>
  <si>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</si>
  <si>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</si>
  <si>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</si>
  <si>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</si>
  <si>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</si>
  <si>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</si>
  <si>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</si>
  <si>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</si>
  <si>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</si>
  <si>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</si>
  <si>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</si>
  <si>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</si>
  <si>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</si>
  <si>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</si>
  <si>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</si>
  <si>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</si>
  <si>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</si>
  <si>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</si>
  <si>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</si>
  <si>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</si>
  <si>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</si>
  <si>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</si>
  <si>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</si>
  <si>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</si>
  <si>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</si>
  <si>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</si>
  <si>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</si>
  <si>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</si>
  <si>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</si>
  <si>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</si>
  <si>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</si>
  <si>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</si>
  <si>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</si>
  <si>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</si>
  <si>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</si>
  <si>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</si>
  <si>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</si>
  <si>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</si>
  <si>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</si>
  <si>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</si>
  <si>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</si>
  <si>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</si>
  <si>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</si>
  <si>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</si>
  <si>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</si>
  <si>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</si>
  <si>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</si>
  <si>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</si>
  <si>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</si>
  <si>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</si>
  <si>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</si>
  <si>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</si>
  <si>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</si>
  <si>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</si>
  <si>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</si>
  <si>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</si>
  <si>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</si>
  <si>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</si>
  <si>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</si>
  <si>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</si>
  <si>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</si>
  <si>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</si>
  <si>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</si>
  <si>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</si>
  <si>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</si>
  <si>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</si>
  <si>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</si>
  <si>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</si>
  <si>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</si>
  <si>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</si>
  <si>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</si>
  <si>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</si>
  <si>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</si>
  <si>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</si>
  <si>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</si>
  <si>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</si>
  <si>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</si>
  <si>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</si>
  <si>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</si>
  <si>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</si>
  <si>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</si>
  <si>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</si>
  <si>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</si>
  <si>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</si>
  <si>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</si>
  <si>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</si>
  <si>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</si>
  <si>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</si>
  <si>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</si>
  <si>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</si>
  <si>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</si>
  <si>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</si>
  <si>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</si>
  <si>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</si>
  <si>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</si>
  <si>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</si>
  <si>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</si>
  <si>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</si>
  <si>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</si>
  <si>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</si>
  <si>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</si>
  <si>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</si>
  <si>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</si>
  <si>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</si>
  <si>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</si>
  <si>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</si>
  <si>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</si>
  <si>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</si>
  <si>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</si>
  <si>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</si>
  <si>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</si>
  <si>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</si>
  <si>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</si>
  <si>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</si>
  <si>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</si>
  <si>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</si>
  <si>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</si>
  <si>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</si>
  <si>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</si>
  <si>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</si>
  <si>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</si>
  <si>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</si>
  <si>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</si>
  <si>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</si>
  <si>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</si>
  <si>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</si>
  <si>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</si>
  <si>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</si>
  <si>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</si>
  <si>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</si>
  <si>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</si>
  <si>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</si>
  <si>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</si>
  <si>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</si>
  <si>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</si>
  <si>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</si>
  <si>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</si>
  <si>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</si>
  <si>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</si>
  <si>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</si>
  <si>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</si>
  <si>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</si>
  <si>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</si>
  <si>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</si>
  <si>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</si>
  <si>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</si>
  <si>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</si>
  <si>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</si>
  <si>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</si>
  <si>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</si>
  <si>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</si>
  <si>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</si>
  <si>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</si>
  <si>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</si>
  <si>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</si>
  <si>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</si>
  <si>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</si>
  <si>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</si>
  <si>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</si>
  <si>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</si>
  <si>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</si>
  <si>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</si>
  <si>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</si>
  <si>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</si>
  <si>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</si>
  <si>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</si>
  <si>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</si>
  <si>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</si>
  <si>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</si>
  <si>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</si>
  <si>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</si>
  <si>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</si>
  <si>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</si>
  <si>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</si>
  <si>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</si>
  <si>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</si>
  <si>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</si>
  <si>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</si>
  <si>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</si>
  <si>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</si>
  <si>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</si>
  <si>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</si>
  <si>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</si>
  <si>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</si>
  <si>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</si>
  <si>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</si>
  <si>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</si>
  <si>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</si>
  <si>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</si>
  <si>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</si>
  <si>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</si>
  <si>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</si>
  <si>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</si>
  <si>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</si>
  <si>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</si>
  <si>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</si>
  <si>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</si>
  <si>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</si>
  <si>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</si>
  <si>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</si>
  <si>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</si>
  <si>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</si>
  <si>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</si>
  <si>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</si>
  <si>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</si>
  <si>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</si>
  <si>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</si>
  <si>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</si>
  <si>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</si>
  <si>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</si>
  <si>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</si>
  <si>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</si>
  <si>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</si>
  <si>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</si>
  <si>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</si>
  <si>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</si>
  <si>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</si>
  <si>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</si>
  <si>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</si>
  <si>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</si>
  <si>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</si>
  <si>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</si>
  <si>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</si>
  <si>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</si>
  <si>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</si>
  <si>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</si>
  <si>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</si>
  <si>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</si>
  <si>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</si>
  <si>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</si>
  <si>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</si>
  <si>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</si>
  <si>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</si>
  <si>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</si>
  <si>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</si>
  <si>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</si>
  <si>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</si>
  <si>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</si>
  <si>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</si>
  <si>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</si>
  <si>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</si>
  <si>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</si>
  <si>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</si>
  <si>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</si>
  <si>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</si>
  <si>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</si>
  <si>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</si>
  <si>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</si>
  <si>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</si>
  <si>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</si>
  <si>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</si>
  <si>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</si>
  <si>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</si>
  <si>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</si>
  <si>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</si>
  <si>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</si>
  <si>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</si>
  <si>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</si>
  <si>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</si>
  <si>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</si>
  <si>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</si>
  <si>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</si>
  <si>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</si>
  <si>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</si>
  <si>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</si>
  <si>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</si>
  <si>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</si>
  <si>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</si>
  <si>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</si>
  <si>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</si>
  <si>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</si>
  <si>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</si>
  <si>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</si>
  <si>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</si>
  <si>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</si>
  <si>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</si>
  <si>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</si>
  <si>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</si>
  <si>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</si>
  <si>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</si>
  <si>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</si>
  <si>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</si>
  <si>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</si>
  <si>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</si>
  <si>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</si>
  <si>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</si>
  <si>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</si>
  <si>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</si>
  <si>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</si>
  <si>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</si>
  <si>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</si>
  <si>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</si>
  <si>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</si>
  <si>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</si>
  <si>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</si>
  <si>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</si>
  <si>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</si>
  <si>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</si>
  <si>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</si>
  <si>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</si>
  <si>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</si>
  <si>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</si>
  <si>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</si>
  <si>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</si>
  <si>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</si>
  <si>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</si>
  <si>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</si>
  <si>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</si>
  <si>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</si>
  <si>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</si>
  <si>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</si>
  <si>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</si>
  <si>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</si>
  <si>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</si>
  <si>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</si>
  <si>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</si>
  <si>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</si>
  <si>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</si>
  <si>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</si>
  <si>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</si>
  <si>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</si>
  <si>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</si>
  <si>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</si>
  <si>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</si>
  <si>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</si>
  <si>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</si>
  <si>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</si>
  <si>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</si>
  <si>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</si>
  <si>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</si>
  <si>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</si>
  <si>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</si>
  <si>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</si>
  <si>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</si>
  <si>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</si>
  <si>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</si>
  <si>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</si>
  <si>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</si>
  <si>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</si>
  <si>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</si>
  <si>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</si>
  <si>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</si>
  <si>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</si>
  <si>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</si>
  <si>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</si>
  <si>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</si>
  <si>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</si>
  <si>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</si>
  <si>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</si>
  <si>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</si>
  <si>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</si>
  <si>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</si>
  <si>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</si>
  <si>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</si>
  <si>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</si>
  <si>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</si>
  <si>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</si>
  <si>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</si>
  <si>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</si>
  <si>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</si>
  <si>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</si>
  <si>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</si>
  <si>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</si>
  <si>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</si>
  <si>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</si>
  <si>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</si>
  <si>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</si>
  <si>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</si>
  <si>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</si>
  <si>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</si>
  <si>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</si>
  <si>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</si>
  <si>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</si>
  <si>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</si>
  <si>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</si>
  <si>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</si>
  <si>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</si>
  <si>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</si>
  <si>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</si>
  <si>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</si>
  <si>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</si>
  <si>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</si>
  <si>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</si>
  <si>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</si>
  <si>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</si>
  <si>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</si>
  <si>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</si>
  <si>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</si>
  <si>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</si>
  <si>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</si>
  <si>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</si>
  <si>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</si>
  <si>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</si>
  <si>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</si>
  <si>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</si>
  <si>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</si>
  <si>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</si>
  <si>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</si>
  <si>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</si>
  <si>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</si>
  <si>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</si>
  <si>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</si>
  <si>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</si>
  <si>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</si>
  <si>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</si>
  <si>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</si>
  <si>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</si>
  <si>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</si>
  <si>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</si>
  <si>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</si>
  <si>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</si>
  <si>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</si>
  <si>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</si>
  <si>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</si>
  <si>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</si>
  <si>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</si>
  <si>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</si>
  <si>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</si>
  <si>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</si>
  <si>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</si>
  <si>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</si>
  <si>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</si>
  <si>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</si>
  <si>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</si>
  <si>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</si>
  <si>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</si>
  <si>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</si>
  <si>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</si>
  <si>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</si>
  <si>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</si>
  <si>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</si>
  <si>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</si>
  <si>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</si>
  <si>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</si>
  <si>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</si>
  <si>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</si>
  <si>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</si>
  <si>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</si>
  <si>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</si>
  <si>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</si>
  <si>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</si>
  <si>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</si>
  <si>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</si>
  <si>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</si>
  <si>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</si>
  <si>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</si>
  <si>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</si>
  <si>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</si>
  <si>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</si>
  <si>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</si>
  <si>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</si>
  <si>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</si>
  <si>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</si>
  <si>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</si>
  <si>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</si>
  <si>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</si>
  <si>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</si>
  <si>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</si>
  <si>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</si>
  <si>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</si>
  <si>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</si>
  <si>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</si>
  <si>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</si>
  <si>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</si>
  <si>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</si>
  <si>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</si>
  <si>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</si>
  <si>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</si>
  <si>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</si>
  <si>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</si>
  <si>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</si>
  <si>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</si>
  <si>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</si>
  <si>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</si>
  <si>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</si>
  <si>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</si>
  <si>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</si>
  <si>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</si>
  <si>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</si>
  <si>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</si>
  <si>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</si>
  <si>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</si>
  <si>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</si>
  <si>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</si>
  <si>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</si>
  <si>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</si>
  <si>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</si>
  <si>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</si>
  <si>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</si>
  <si>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</si>
  <si>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</si>
  <si>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</si>
  <si>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</si>
  <si>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</si>
  <si>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</si>
  <si>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</si>
  <si>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</si>
  <si>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</si>
  <si>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</si>
  <si>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</si>
  <si>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</si>
  <si>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</si>
  <si>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</si>
  <si>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</si>
  <si>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</si>
  <si>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</si>
  <si>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</si>
  <si>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</si>
  <si>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</si>
  <si>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</si>
  <si>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</si>
  <si>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</si>
  <si>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</si>
  <si>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</si>
  <si>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</si>
  <si>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</si>
  <si>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</si>
  <si>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</si>
  <si>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</si>
  <si>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</si>
  <si>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</si>
  <si>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</si>
  <si>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</si>
  <si>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</si>
  <si>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</si>
  <si>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</si>
  <si>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</si>
  <si>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</si>
  <si>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</si>
  <si>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</si>
  <si>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</si>
  <si>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</si>
  <si>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</si>
  <si>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</si>
  <si>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</si>
  <si>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</si>
  <si>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</si>
  <si>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</si>
  <si>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</si>
  <si>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</si>
  <si>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</si>
  <si>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</si>
  <si>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</si>
  <si>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</si>
  <si>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</si>
  <si>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</si>
  <si>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</si>
  <si>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</si>
  <si>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</si>
  <si>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</si>
  <si>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</si>
  <si>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</si>
  <si>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</si>
  <si>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</si>
  <si>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</si>
  <si>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</si>
  <si>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</si>
  <si>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</si>
  <si>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</si>
  <si>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</si>
  <si>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</si>
  <si>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</si>
  <si>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</si>
  <si>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</si>
  <si>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</si>
  <si>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</si>
  <si>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</si>
  <si>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</si>
  <si>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</si>
  <si>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</si>
  <si>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</si>
  <si>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</si>
  <si>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</si>
  <si>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</si>
  <si>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</si>
  <si>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</si>
  <si>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</si>
  <si>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</si>
  <si>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</si>
  <si>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</si>
  <si>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</si>
  <si>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</si>
  <si>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</si>
  <si>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</si>
  <si>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</si>
  <si>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</si>
  <si>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</si>
  <si>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</si>
  <si>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</si>
  <si>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</si>
  <si>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</si>
  <si>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</si>
  <si>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</si>
  <si>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</si>
  <si>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</si>
  <si>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</si>
  <si>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</si>
  <si>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</si>
  <si>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</si>
  <si>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</si>
  <si>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</si>
  <si>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</si>
  <si>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</si>
  <si>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</si>
  <si>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</si>
  <si>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</si>
  <si>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</si>
  <si>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</si>
  <si>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</si>
  <si>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</si>
  <si>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</si>
  <si>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</si>
  <si>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</si>
  <si>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</si>
  <si>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</si>
  <si>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</si>
  <si>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</si>
  <si>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</si>
  <si>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</si>
  <si>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</si>
  <si>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</si>
  <si>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</si>
  <si>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</si>
  <si>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</si>
  <si>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</si>
  <si>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</si>
  <si>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</si>
  <si>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</si>
  <si>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</si>
  <si>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</si>
  <si>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</si>
  <si>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</si>
  <si>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</si>
  <si>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</si>
  <si>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</si>
  <si>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</si>
  <si>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</si>
  <si>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</si>
  <si>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</si>
  <si>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</si>
  <si>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</si>
  <si>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</si>
  <si>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</si>
  <si>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</si>
  <si>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</si>
  <si>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</si>
  <si>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</si>
  <si>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</si>
  <si>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</si>
  <si>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</si>
  <si>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</si>
  <si>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</si>
  <si>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</si>
  <si>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</si>
  <si>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</si>
  <si>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</si>
  <si>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</si>
  <si>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</si>
  <si>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</si>
  <si>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</si>
  <si>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</si>
  <si>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</si>
  <si>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</si>
  <si>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</si>
  <si>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</si>
  <si>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</si>
  <si>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</si>
  <si>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</si>
  <si>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</si>
  <si>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</si>
  <si>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</si>
  <si>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</si>
  <si>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</si>
  <si>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</si>
  <si>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</si>
  <si>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</si>
  <si>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</si>
  <si>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</si>
  <si>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</si>
  <si>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</si>
  <si>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</si>
  <si>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</si>
  <si>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</si>
  <si>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</si>
  <si>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</si>
  <si>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</si>
  <si>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</si>
  <si>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</si>
  <si>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</si>
  <si>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</si>
  <si>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</si>
  <si>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</si>
  <si>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</si>
  <si>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</si>
  <si>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</si>
  <si>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</si>
  <si>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</si>
  <si>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</si>
  <si>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</si>
  <si>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</si>
  <si>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</si>
  <si>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</si>
  <si>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</si>
  <si>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</si>
  <si>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</si>
  <si>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</si>
  <si>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</si>
  <si>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</si>
  <si>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</si>
  <si>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</si>
  <si>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</si>
  <si>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</si>
  <si>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</si>
  <si>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</si>
  <si>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</si>
  <si>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</si>
  <si>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</si>
  <si>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</si>
  <si>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</si>
  <si>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</si>
  <si>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</si>
  <si>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</si>
  <si>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</si>
  <si>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</si>
  <si>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</si>
  <si>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</si>
  <si>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</si>
  <si>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</si>
  <si>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</si>
  <si>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</si>
  <si>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</si>
  <si>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</si>
  <si>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</si>
  <si>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</si>
  <si>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</si>
  <si>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</si>
  <si>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</si>
  <si>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</si>
  <si>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</si>
  <si>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</si>
  <si>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</si>
  <si>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</si>
  <si>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</si>
  <si>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</si>
  <si>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</si>
  <si>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</si>
  <si>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</si>
  <si>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</si>
  <si>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</si>
  <si>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</si>
  <si>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</si>
  <si>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</si>
  <si>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</si>
  <si>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</si>
  <si>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</si>
  <si>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</si>
  <si>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</si>
  <si>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</si>
  <si>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</si>
  <si>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</si>
  <si>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</si>
  <si>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</si>
  <si>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</si>
  <si>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</si>
  <si>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</si>
  <si>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</si>
  <si>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</si>
  <si>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</si>
  <si>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</si>
  <si>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</si>
  <si>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</si>
  <si>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</si>
  <si>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</si>
  <si>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</si>
  <si>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</si>
  <si>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</si>
  <si>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</si>
  <si>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</si>
  <si>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</si>
  <si>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</si>
  <si>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</si>
  <si>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</si>
  <si>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</si>
  <si>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</si>
  <si>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</si>
  <si>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</si>
  <si>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</si>
  <si>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</si>
  <si>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</si>
  <si>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</si>
  <si>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</si>
  <si>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</si>
  <si>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</si>
  <si>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</si>
  <si>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</si>
  <si>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</si>
  <si>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</si>
  <si>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</si>
  <si>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</si>
  <si>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</si>
  <si>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</si>
  <si>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</si>
  <si>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</si>
  <si>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</si>
  <si>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</si>
  <si>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</si>
  <si>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</si>
  <si>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</si>
  <si>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</si>
  <si>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</si>
  <si>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</si>
  <si>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</si>
  <si>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</si>
  <si>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</si>
  <si>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</si>
  <si>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</si>
  <si>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</si>
  <si>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</si>
  <si>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</si>
  <si>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</si>
  <si>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</si>
  <si>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</si>
  <si>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</si>
  <si>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</si>
  <si>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</si>
  <si>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</si>
  <si>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</si>
  <si>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</si>
  <si>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</si>
  <si>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</si>
  <si>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</si>
  <si>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</si>
  <si>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</si>
  <si>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</si>
  <si>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</si>
  <si>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</si>
  <si>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</si>
  <si>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</si>
  <si>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</si>
  <si>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</si>
  <si>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</si>
  <si>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</si>
  <si>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</si>
  <si>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</si>
  <si>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</si>
  <si>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</si>
  <si>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</si>
  <si>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</si>
  <si>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</si>
  <si>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</si>
  <si>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</si>
  <si>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</si>
  <si>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</si>
  <si>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</si>
  <si>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</si>
  <si>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</si>
  <si>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</si>
  <si>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</si>
  <si>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</si>
  <si>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</si>
  <si>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</si>
  <si>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</si>
  <si>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</si>
  <si>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</si>
  <si>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</si>
  <si>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</si>
  <si>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</si>
  <si>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</si>
  <si>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</si>
  <si>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</si>
  <si>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</si>
  <si>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</si>
  <si>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</si>
  <si>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</si>
  <si>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</si>
  <si>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</si>
  <si>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</si>
  <si>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</si>
  <si>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</si>
  <si>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</si>
  <si>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</si>
  <si>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</si>
  <si>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</si>
  <si>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</si>
  <si>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</si>
  <si>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</si>
  <si>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</si>
  <si>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</si>
  <si>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</si>
  <si>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</si>
  <si>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</si>
  <si>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</si>
  <si>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</si>
  <si>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</si>
  <si>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</si>
  <si>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</si>
  <si>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</si>
  <si>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</si>
  <si>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</si>
  <si>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</si>
  <si>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</si>
  <si>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</si>
  <si>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</si>
  <si>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</si>
  <si>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</si>
  <si>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</si>
  <si>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</si>
  <si>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</si>
  <si>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</si>
  <si>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</si>
  <si>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</si>
  <si>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</si>
  <si>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</si>
  <si>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</si>
  <si>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</si>
  <si>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</si>
  <si>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</si>
  <si>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</si>
  <si>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</si>
  <si>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</si>
  <si>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</si>
  <si>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</si>
  <si>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</si>
  <si>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</si>
  <si>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</si>
  <si>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</si>
  <si>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</si>
  <si>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</si>
  <si>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</si>
  <si>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</si>
  <si>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</si>
  <si>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</si>
  <si>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</si>
  <si>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</si>
  <si>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</si>
  <si>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</si>
  <si>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</si>
  <si>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</si>
  <si>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</si>
  <si>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</si>
  <si>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</si>
  <si>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</si>
  <si>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</si>
  <si>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</si>
  <si>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</si>
  <si>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</si>
  <si>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</si>
  <si>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</si>
  <si>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</si>
  <si>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</si>
  <si>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</si>
  <si>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</si>
  <si>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</si>
  <si>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</si>
  <si>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</si>
  <si>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</si>
  <si>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</si>
  <si>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</si>
  <si>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</si>
  <si>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</si>
  <si>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</si>
  <si>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</si>
  <si>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</si>
  <si>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</si>
  <si>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</si>
  <si>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</si>
  <si>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</si>
  <si>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</si>
  <si>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</si>
  <si>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</si>
  <si>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</si>
  <si>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</si>
  <si>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</si>
  <si>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</si>
  <si>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</si>
  <si>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</si>
  <si>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</si>
  <si>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</si>
  <si>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</si>
  <si>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</si>
  <si>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</si>
  <si>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</si>
  <si>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</si>
  <si>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</si>
  <si>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</si>
  <si>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</si>
  <si>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</si>
  <si>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</si>
  <si>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</si>
  <si>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</si>
  <si>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</si>
  <si>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</si>
  <si>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</si>
  <si>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</si>
  <si>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</si>
  <si>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</si>
  <si>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</si>
  <si>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</si>
  <si>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</si>
  <si>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</si>
  <si>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</si>
  <si>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</si>
  <si>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</si>
  <si>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</si>
  <si>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</si>
  <si>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</si>
  <si>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</si>
  <si>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</si>
  <si>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</si>
  <si>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</si>
  <si>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</si>
  <si>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</si>
  <si>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</si>
  <si>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</si>
  <si>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</si>
  <si>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</si>
  <si>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</si>
  <si>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</si>
  <si>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</si>
  <si>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</si>
  <si>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</si>
  <si>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</si>
  <si>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</si>
  <si>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</si>
  <si>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</si>
  <si>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</si>
  <si>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</si>
  <si>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</si>
  <si>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</si>
  <si>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</si>
  <si>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</si>
  <si>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</si>
  <si>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</si>
  <si>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</si>
  <si>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</si>
  <si>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</si>
  <si>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</si>
  <si>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</si>
  <si>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</si>
  <si>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</si>
  <si>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</si>
  <si>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</si>
  <si>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</si>
  <si>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</si>
  <si>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</si>
  <si>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</si>
  <si>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</si>
  <si>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</si>
  <si>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</si>
  <si>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</si>
  <si>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</si>
  <si>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</si>
  <si>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</si>
  <si>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</si>
  <si>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</si>
  <si>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</si>
  <si>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</si>
  <si>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</si>
  <si>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</si>
  <si>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</si>
  <si>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</si>
  <si>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</si>
  <si>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</si>
  <si>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</si>
  <si>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</si>
  <si>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</si>
  <si>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</si>
  <si>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</si>
  <si>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</si>
  <si>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</si>
  <si>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</si>
  <si>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</si>
  <si>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</si>
  <si>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</si>
  <si>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</si>
  <si>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</si>
  <si>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</si>
  <si>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</si>
  <si>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</si>
  <si>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</si>
  <si>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</si>
  <si>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</si>
  <si>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</si>
  <si>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</si>
  <si>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</si>
  <si>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</si>
  <si>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</si>
  <si>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</si>
  <si>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</si>
  <si>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</si>
  <si>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</si>
  <si>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</si>
  <si>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</si>
  <si>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</si>
  <si>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</si>
  <si>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</si>
  <si>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</si>
  <si>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</si>
  <si>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</si>
  <si>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</si>
  <si>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</si>
  <si>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</si>
  <si>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</si>
  <si>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</si>
  <si>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</si>
  <si>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</si>
  <si>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</si>
  <si>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</si>
  <si>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</si>
  <si>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</si>
  <si>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</si>
  <si>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</si>
  <si>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</si>
  <si>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</si>
  <si>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</si>
  <si>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</si>
  <si>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</si>
  <si>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</si>
  <si>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</si>
  <si>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</si>
  <si>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</si>
  <si>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</si>
  <si>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</si>
  <si>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</si>
  <si>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</si>
  <si>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</si>
  <si>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</si>
  <si>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</si>
  <si>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</si>
  <si>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</si>
  <si>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</si>
  <si>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</si>
  <si>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</si>
  <si>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</si>
  <si>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</si>
  <si>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</si>
  <si>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</si>
  <si>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</si>
  <si>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</si>
  <si>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</si>
  <si>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</si>
  <si>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</si>
  <si>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</si>
  <si>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</si>
  <si>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</si>
  <si>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</si>
  <si>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</si>
  <si>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</si>
  <si>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</si>
  <si>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</si>
  <si>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</si>
  <si>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</si>
  <si>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</si>
  <si>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</si>
  <si>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</si>
  <si>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</si>
  <si>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</si>
  <si>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</si>
  <si>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</si>
  <si>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</si>
  <si>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</si>
  <si>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</si>
  <si>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</si>
  <si>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</si>
  <si>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</si>
  <si>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</si>
  <si>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</si>
  <si>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</si>
  <si>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</si>
  <si>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</si>
  <si>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</si>
  <si>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</si>
  <si>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</si>
  <si>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</si>
  <si>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</si>
  <si>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</si>
  <si>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</si>
  <si>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</si>
  <si>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</si>
  <si>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</si>
  <si>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</si>
  <si>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</si>
  <si>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</si>
  <si>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</si>
  <si>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</si>
  <si>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</si>
  <si>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</si>
  <si>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</si>
  <si>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</si>
  <si>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</si>
  <si>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</si>
  <si>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</si>
  <si>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</si>
  <si>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</si>
  <si>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</si>
  <si>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</si>
  <si>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</si>
  <si>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</si>
  <si>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</si>
  <si>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</si>
  <si>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</si>
  <si>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</si>
  <si>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</si>
  <si>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</si>
  <si>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</si>
  <si>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</si>
  <si>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</si>
  <si>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</si>
  <si>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</si>
  <si>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</si>
  <si>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</si>
  <si>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</si>
  <si>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</si>
  <si>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</si>
  <si>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</si>
  <si>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</si>
  <si>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</si>
  <si>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</si>
  <si>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</si>
  <si>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</si>
  <si>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</si>
  <si>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</si>
  <si>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</si>
  <si>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</si>
  <si>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</si>
  <si>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</si>
  <si>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</si>
  <si>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</si>
  <si>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</si>
  <si>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</si>
  <si>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</si>
  <si>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</si>
  <si>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</si>
  <si>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</si>
  <si>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</si>
  <si>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</si>
  <si>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</si>
  <si>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</si>
  <si>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</si>
  <si>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</si>
  <si>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</si>
  <si>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</si>
  <si>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</si>
  <si>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</si>
  <si>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</si>
  <si>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</si>
  <si>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</si>
  <si>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</si>
  <si>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</si>
  <si>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</si>
  <si>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</si>
  <si>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</si>
  <si>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</si>
  <si>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</si>
  <si>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</si>
  <si>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</si>
  <si>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</si>
  <si>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</si>
  <si>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</si>
  <si>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</si>
  <si>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</si>
  <si>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</si>
  <si>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</si>
  <si>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</si>
  <si>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</si>
  <si>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</si>
  <si>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</si>
  <si>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</si>
  <si>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</si>
  <si>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</si>
  <si>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</si>
  <si>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</si>
  <si>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</si>
  <si>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</si>
  <si>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</si>
  <si>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</si>
  <si>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</si>
  <si>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</si>
  <si>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</si>
  <si>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</si>
  <si>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</si>
  <si>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</si>
  <si>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</si>
  <si>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</si>
  <si>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</si>
  <si>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</si>
  <si>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</si>
  <si>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</si>
  <si>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</si>
  <si>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</si>
  <si>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</si>
  <si>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</si>
  <si>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</si>
  <si>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</si>
  <si>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</si>
  <si>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</si>
  <si>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</si>
  <si>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</si>
  <si>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</si>
  <si>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</si>
  <si>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</si>
  <si>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</si>
  <si>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</si>
  <si>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</si>
  <si>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</si>
  <si>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</si>
  <si>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</si>
  <si>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</si>
  <si>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</si>
  <si>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</si>
  <si>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</si>
  <si>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</si>
  <si>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</si>
  <si>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</si>
  <si>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</si>
  <si>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</si>
  <si>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</si>
  <si>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</si>
  <si>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</si>
  <si>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</si>
  <si>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</si>
  <si>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</si>
  <si>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</si>
  <si>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</si>
  <si>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</si>
  <si>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</si>
  <si>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</si>
  <si>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</si>
  <si>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</si>
  <si>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</si>
  <si>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</si>
  <si>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</si>
  <si>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</si>
  <si>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</si>
  <si>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</si>
  <si>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</si>
  <si>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</si>
  <si>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</si>
  <si>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</si>
  <si>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</si>
  <si>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</si>
  <si>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</si>
  <si>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</si>
  <si>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</si>
  <si>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</si>
  <si>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</si>
  <si>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</si>
  <si>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</si>
  <si>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</si>
  <si>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</si>
  <si>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</si>
  <si>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</si>
  <si>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</si>
  <si>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</si>
  <si>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</si>
  <si>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</si>
  <si>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</si>
  <si>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</si>
  <si>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</si>
  <si>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</si>
  <si>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</si>
  <si>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</si>
  <si>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</si>
  <si>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</si>
  <si>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</si>
  <si>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</si>
  <si>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</si>
  <si>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</si>
  <si>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</si>
  <si>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</si>
  <si>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</si>
  <si>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</si>
  <si>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</si>
  <si>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</si>
  <si>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</si>
  <si>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</si>
  <si>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</si>
  <si>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</si>
  <si>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</si>
  <si>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</si>
  <si>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</si>
  <si>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</si>
  <si>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</si>
  <si>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</si>
  <si>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</si>
  <si>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</si>
  <si>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</si>
  <si>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</si>
  <si>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</si>
  <si>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</si>
  <si>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</si>
  <si>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</si>
  <si>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</si>
  <si>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</si>
  <si>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</si>
  <si>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</si>
  <si>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</si>
  <si>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</si>
  <si>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</si>
  <si>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</si>
  <si>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</si>
  <si>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</si>
  <si>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</si>
  <si>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</si>
  <si>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</si>
  <si>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</si>
  <si>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</si>
  <si>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</si>
  <si>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</si>
  <si>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</si>
  <si>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</si>
  <si>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</si>
  <si>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</si>
  <si>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</si>
  <si>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</si>
  <si>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</si>
  <si>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</si>
  <si>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</si>
  <si>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</si>
  <si>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</si>
  <si>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</si>
  <si>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</si>
  <si>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</si>
  <si>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</si>
  <si>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</si>
  <si>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</si>
  <si>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</si>
  <si>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</si>
  <si>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</si>
  <si>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</si>
  <si>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</si>
  <si>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</si>
  <si>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</si>
  <si>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</si>
  <si>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</si>
  <si>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</si>
  <si>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</si>
  <si>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</si>
  <si>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</si>
  <si>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</si>
  <si>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</si>
  <si>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</si>
  <si>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</si>
  <si>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</si>
  <si>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</si>
  <si>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</si>
  <si>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</si>
  <si>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</si>
  <si>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</si>
  <si>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</si>
  <si>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</si>
  <si>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</si>
  <si>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</si>
  <si>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</si>
  <si>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</si>
  <si>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</si>
  <si>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</si>
  <si>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</si>
  <si>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</si>
  <si>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</si>
  <si>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</si>
  <si>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</si>
  <si>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</si>
  <si>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</si>
  <si>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</si>
  <si>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</si>
  <si>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</si>
  <si>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</si>
  <si>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</si>
  <si>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</si>
  <si>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</si>
  <si>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</si>
  <si>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</si>
  <si>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</si>
  <si>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</si>
  <si>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</si>
  <si>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</si>
  <si>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</si>
  <si>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</si>
  <si>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</si>
  <si>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</si>
  <si>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</si>
  <si>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</si>
  <si>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</si>
  <si>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</si>
  <si>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</si>
  <si>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</si>
  <si>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</si>
  <si>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</si>
  <si>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</si>
  <si>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</si>
  <si>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</si>
  <si>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</si>
  <si>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</si>
  <si>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</si>
  <si>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</si>
  <si>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</si>
  <si>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</si>
  <si>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</si>
  <si>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</si>
  <si>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</si>
  <si>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</si>
  <si>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</si>
  <si>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</si>
  <si>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</si>
  <si>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</si>
  <si>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</si>
  <si>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</si>
  <si>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</si>
  <si>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</si>
  <si>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</si>
  <si>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</si>
  <si>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</si>
  <si>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</si>
  <si>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</si>
  <si>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</si>
  <si>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</si>
  <si>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</si>
  <si>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</si>
  <si>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</si>
  <si>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</si>
  <si>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</si>
  <si>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</si>
  <si>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</si>
  <si>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</si>
  <si>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</si>
  <si>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</si>
  <si>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</si>
  <si>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</si>
  <si>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</si>
  <si>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</si>
  <si>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</si>
  <si>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</si>
  <si>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</si>
  <si>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</si>
  <si>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</si>
  <si>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</si>
  <si>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</si>
  <si>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</si>
  <si>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</si>
  <si>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</si>
  <si>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</si>
  <si>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</si>
  <si>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</si>
  <si>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</si>
  <si>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</si>
  <si>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</si>
  <si>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</si>
  <si>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</si>
  <si>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</si>
  <si>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</si>
  <si>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</si>
  <si>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</si>
  <si>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</si>
  <si>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</si>
  <si>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</si>
  <si>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</si>
  <si>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</si>
  <si>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</si>
  <si>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</si>
  <si>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</si>
  <si>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</si>
  <si>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</si>
  <si>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</si>
  <si>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</si>
  <si>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</si>
  <si>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</si>
  <si>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</si>
  <si>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</si>
  <si>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</si>
  <si>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</si>
  <si>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</si>
  <si>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</si>
  <si>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</si>
  <si>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</si>
  <si>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</si>
  <si>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</si>
  <si>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</si>
  <si>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</si>
  <si>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</si>
  <si>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</si>
  <si>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</si>
  <si>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</si>
  <si>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</si>
  <si>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</si>
  <si>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</si>
  <si>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</si>
  <si>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</si>
  <si>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</si>
  <si>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</si>
  <si>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</si>
  <si>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</si>
  <si>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</si>
  <si>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</si>
  <si>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</si>
  <si>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</si>
  <si>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</si>
  <si>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</si>
  <si>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</si>
  <si>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</si>
  <si>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</si>
  <si>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</si>
  <si>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</si>
  <si>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</si>
  <si>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</si>
  <si>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</si>
  <si>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</si>
  <si>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</si>
  <si>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</si>
  <si>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</si>
  <si>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</si>
  <si>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</si>
  <si>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</si>
  <si>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</si>
  <si>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</si>
  <si>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</si>
  <si>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</si>
  <si>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</si>
  <si>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</si>
  <si>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</si>
  <si>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</si>
  <si>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</si>
  <si>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</si>
  <si>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</si>
  <si>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</si>
  <si>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</si>
  <si>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</si>
  <si>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</si>
  <si>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</si>
  <si>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</si>
  <si>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</si>
  <si>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</si>
  <si>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</si>
  <si>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</si>
  <si>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</si>
  <si>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</si>
  <si>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</si>
  <si>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</si>
  <si>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</si>
  <si>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</si>
  <si>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</si>
  <si>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</si>
  <si>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</si>
  <si>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</si>
  <si>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</si>
  <si>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</si>
  <si>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</si>
  <si>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</si>
  <si>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</si>
  <si>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</si>
  <si>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</si>
  <si>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</si>
  <si>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</si>
  <si>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</si>
  <si>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</si>
  <si>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</si>
  <si>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</si>
  <si>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</si>
  <si>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</si>
  <si>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</si>
  <si>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</si>
  <si>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</si>
  <si>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</si>
  <si>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</si>
  <si>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</si>
  <si>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</si>
  <si>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</si>
  <si>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</si>
  <si>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</si>
  <si>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</si>
  <si>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</si>
  <si>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</si>
  <si>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</si>
  <si>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</si>
  <si>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</si>
  <si>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</si>
  <si>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</si>
  <si>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</si>
  <si>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</si>
  <si>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</si>
  <si>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</si>
  <si>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</si>
  <si>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</si>
  <si>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</si>
  <si>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</si>
  <si>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</si>
  <si>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</si>
  <si>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</si>
  <si>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</si>
  <si>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</si>
  <si>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</si>
  <si>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</si>
  <si>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</si>
  <si>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</si>
  <si>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</si>
  <si>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</si>
  <si>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</si>
  <si>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</si>
  <si>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</si>
  <si>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</si>
  <si>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</si>
  <si>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</si>
  <si>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</si>
  <si>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</si>
  <si>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</si>
  <si>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</si>
  <si>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</si>
  <si>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</si>
  <si>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</si>
  <si>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</si>
  <si>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</si>
  <si>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</si>
  <si>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</si>
  <si>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</si>
  <si>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</si>
  <si>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</si>
  <si>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</si>
  <si>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</si>
  <si>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</si>
  <si>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</si>
  <si>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</si>
  <si>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</si>
  <si>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</si>
  <si>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</si>
  <si>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</si>
  <si>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</si>
  <si>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</si>
  <si>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</si>
  <si>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</si>
  <si>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</si>
  <si>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</si>
  <si>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</si>
  <si>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</si>
  <si>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</si>
  <si>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</si>
  <si>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</si>
  <si>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</si>
  <si>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</si>
  <si>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</si>
  <si>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</si>
  <si>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</si>
  <si>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</si>
  <si>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</si>
  <si>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</si>
  <si>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</si>
  <si>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</si>
  <si>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</si>
  <si>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</si>
  <si>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</si>
  <si>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</si>
  <si>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</si>
  <si>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</si>
  <si>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</si>
  <si>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</si>
  <si>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</si>
  <si>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</si>
  <si>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</si>
  <si>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</si>
  <si>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</si>
  <si>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</si>
  <si>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</si>
  <si>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</si>
  <si>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</si>
  <si>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</si>
  <si>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</si>
  <si>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</si>
  <si>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</si>
  <si>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</si>
  <si>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</si>
  <si>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</si>
  <si>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</si>
  <si>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</si>
  <si>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</si>
  <si>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</si>
  <si>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</si>
  <si>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</si>
  <si>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</si>
  <si>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</si>
  <si>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</si>
  <si>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</si>
  <si>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</si>
  <si>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</si>
  <si>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</si>
  <si>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</si>
  <si>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</si>
  <si>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</si>
  <si>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</si>
  <si>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</si>
  <si>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</si>
  <si>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</si>
  <si>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</si>
  <si>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</si>
  <si>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</si>
  <si>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</si>
  <si>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</si>
  <si>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</si>
  <si>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</si>
  <si>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</si>
  <si>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</si>
  <si>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</si>
  <si>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</si>
  <si>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</si>
  <si>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</si>
  <si>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</si>
  <si>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</si>
  <si>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</si>
  <si>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</si>
  <si>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</si>
  <si>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</si>
  <si>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</si>
  <si>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</si>
  <si>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</si>
  <si>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</si>
  <si>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</si>
  <si>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</si>
  <si>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</si>
  <si>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</si>
  <si>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</si>
  <si>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</si>
  <si>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</si>
  <si>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</si>
  <si>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</si>
  <si>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</si>
  <si>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</si>
  <si>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</si>
  <si>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</si>
  <si>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</si>
  <si>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</si>
  <si>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</si>
  <si>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</si>
  <si>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</si>
  <si>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</si>
  <si>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</si>
  <si>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</si>
  <si>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</si>
  <si>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</si>
  <si>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</si>
  <si>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</si>
  <si>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</si>
  <si>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</si>
  <si>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</si>
  <si>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</si>
  <si>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</si>
  <si>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</si>
  <si>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</si>
  <si>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</si>
  <si>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</si>
  <si>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</si>
  <si>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</si>
  <si>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</si>
  <si>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</si>
  <si>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</si>
  <si>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</si>
  <si>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</si>
  <si>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</si>
  <si>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</si>
  <si>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</si>
  <si>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</si>
  <si>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</si>
  <si>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</si>
  <si>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</si>
  <si>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</si>
  <si>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</si>
  <si>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</si>
  <si>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</si>
  <si>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</si>
  <si>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</si>
  <si>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</si>
  <si>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</si>
  <si>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</si>
  <si>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</si>
  <si>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</si>
  <si>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</si>
  <si>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</si>
  <si>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</si>
  <si>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</si>
  <si>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</si>
  <si>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</si>
  <si>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</si>
  <si>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</si>
  <si>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</si>
  <si>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</si>
  <si>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</si>
  <si>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</si>
  <si>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</si>
  <si>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</si>
  <si>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</si>
  <si>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</si>
  <si>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</si>
  <si>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</si>
  <si>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</si>
  <si>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</si>
  <si>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</si>
  <si>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</si>
  <si>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</si>
  <si>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</si>
  <si>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</si>
  <si>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</si>
  <si>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</si>
  <si>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</si>
  <si>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</si>
  <si>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</si>
  <si>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</si>
  <si>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</si>
  <si>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</si>
  <si>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</si>
  <si>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</si>
  <si>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</si>
  <si>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</si>
  <si>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</si>
  <si>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</si>
  <si>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</si>
  <si>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</si>
  <si>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</si>
  <si>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</si>
  <si>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</si>
  <si>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</si>
  <si>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</si>
  <si>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</si>
  <si>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</si>
  <si>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</si>
  <si>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</si>
  <si>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</si>
  <si>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</si>
  <si>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</si>
  <si>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</si>
  <si>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</si>
  <si>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</si>
  <si>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</si>
  <si>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</si>
  <si>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</si>
  <si>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</si>
  <si>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</si>
  <si>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</si>
  <si>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</si>
  <si>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</si>
  <si>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</si>
  <si>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</si>
  <si>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</si>
  <si>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</si>
  <si>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</si>
  <si>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</si>
  <si>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</si>
  <si>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</si>
  <si>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</si>
  <si>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</si>
  <si>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</si>
  <si>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</si>
  <si>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</si>
  <si>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</si>
  <si>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</si>
  <si>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</si>
  <si>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</si>
  <si>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</si>
  <si>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</si>
  <si>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</si>
  <si>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</si>
  <si>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</si>
  <si>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</si>
  <si>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</si>
  <si>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</si>
  <si>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</si>
  <si>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</si>
  <si>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</si>
  <si>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</si>
  <si>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</si>
  <si>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</si>
  <si>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</si>
  <si>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</si>
  <si>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</si>
  <si>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</si>
  <si>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</si>
  <si>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</si>
  <si>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</si>
  <si>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</si>
  <si>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</si>
  <si>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</si>
  <si>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</si>
  <si>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</si>
  <si>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</si>
  <si>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</si>
  <si>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</si>
  <si>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</si>
  <si>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</si>
  <si>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</si>
  <si>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</si>
  <si>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</si>
  <si>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</si>
  <si>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</si>
  <si>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</si>
  <si>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</si>
  <si>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</si>
  <si>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</si>
  <si>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</si>
  <si>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</si>
  <si>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</si>
  <si>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</si>
  <si>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</si>
  <si>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</si>
  <si>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</si>
  <si>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</si>
  <si>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</si>
  <si>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</si>
  <si>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</si>
  <si>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</si>
  <si>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</si>
  <si>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</si>
  <si>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</si>
  <si>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</si>
  <si>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</si>
  <si>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</si>
  <si>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</si>
  <si>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</si>
  <si>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</si>
  <si>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</si>
  <si>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</si>
  <si>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</si>
  <si>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</si>
  <si>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</si>
  <si>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</si>
  <si>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</si>
  <si>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</si>
  <si>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</si>
  <si>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</si>
  <si>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</si>
  <si>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</si>
  <si>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</si>
  <si>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</si>
  <si>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</si>
  <si>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</si>
  <si>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</si>
  <si>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</si>
  <si>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</si>
  <si>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</si>
  <si>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</si>
  <si>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</si>
  <si>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</si>
  <si>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</si>
  <si>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</si>
  <si>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</si>
  <si>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</si>
  <si>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</si>
  <si>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</si>
  <si>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</si>
  <si>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</si>
  <si>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</si>
  <si>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</si>
  <si>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</si>
  <si>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</si>
  <si>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</si>
  <si>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</si>
  <si>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</si>
  <si>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</si>
  <si>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</si>
  <si>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</si>
  <si>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</si>
  <si>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</si>
  <si>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</si>
  <si>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</si>
  <si>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</si>
  <si>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</si>
  <si>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</si>
  <si>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</si>
  <si>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</si>
  <si>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</si>
  <si>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</si>
  <si>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</si>
  <si>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</si>
  <si>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</si>
  <si>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</si>
  <si>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</si>
  <si>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</si>
  <si>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</si>
  <si>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</si>
  <si>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</si>
  <si>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</si>
  <si>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</si>
  <si>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</si>
  <si>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</si>
  <si>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</si>
  <si>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</si>
  <si>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</si>
  <si>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</si>
  <si>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</si>
  <si>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</si>
  <si>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</si>
  <si>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</si>
  <si>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</si>
  <si>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</si>
  <si>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</si>
  <si>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</si>
  <si>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</si>
  <si>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</si>
  <si>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</si>
  <si>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</si>
  <si>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</si>
  <si>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</si>
  <si>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</si>
  <si>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</si>
  <si>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</si>
  <si>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</si>
  <si>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</si>
  <si>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</si>
  <si>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</si>
  <si>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</si>
  <si>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</si>
  <si>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</si>
  <si>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</si>
  <si>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</si>
  <si>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</si>
  <si>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</si>
  <si>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</si>
  <si>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</si>
  <si>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</si>
  <si>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</si>
  <si>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</si>
  <si>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</si>
  <si>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</si>
  <si>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</si>
  <si>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</si>
  <si>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</si>
  <si>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</si>
  <si>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</si>
  <si>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</si>
  <si>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</si>
  <si>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</si>
  <si>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</si>
  <si>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</si>
  <si>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</si>
  <si>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</si>
  <si>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</si>
  <si>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</si>
  <si>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</si>
  <si>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</si>
  <si>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</si>
  <si>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</si>
  <si>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</si>
  <si>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</si>
  <si>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</si>
  <si>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</si>
  <si>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</si>
  <si>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</si>
  <si>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</si>
  <si>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</si>
  <si>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</si>
  <si>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</si>
  <si>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</si>
  <si>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</si>
  <si>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</si>
  <si>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</si>
  <si>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</si>
  <si>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</si>
  <si>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</si>
  <si>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</si>
  <si>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</si>
  <si>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</si>
  <si>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</si>
  <si>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</si>
  <si>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</si>
  <si>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</si>
  <si>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</si>
  <si>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</si>
  <si>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</si>
  <si>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</si>
  <si>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</si>
  <si>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</si>
  <si>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</si>
  <si>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</si>
  <si>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</si>
  <si>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</si>
  <si>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</si>
  <si>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</si>
  <si>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</si>
  <si>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</si>
  <si>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</si>
  <si>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</si>
  <si>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</si>
  <si>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</si>
  <si>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</si>
  <si>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</si>
  <si>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</si>
  <si>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</si>
  <si>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</si>
  <si>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</si>
  <si>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</si>
  <si>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</si>
  <si>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</si>
  <si>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</si>
  <si>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</si>
  <si>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</si>
  <si>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</si>
  <si>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</si>
  <si>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</si>
  <si>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</si>
  <si>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</si>
  <si>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</si>
  <si>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</si>
  <si>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</si>
  <si>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</si>
  <si>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</si>
  <si>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</si>
  <si>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</si>
  <si>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</si>
  <si>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</si>
  <si>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</si>
  <si>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</si>
  <si>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</si>
  <si>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</si>
  <si>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</si>
  <si>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</si>
  <si>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</si>
  <si>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</si>
  <si>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</si>
  <si>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</si>
  <si>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</si>
  <si>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</si>
  <si>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</si>
  <si>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</si>
  <si>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</si>
  <si>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</si>
  <si>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</si>
  <si>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</si>
  <si>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</si>
  <si>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</si>
  <si>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</si>
  <si>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</si>
  <si>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</si>
  <si>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</si>
  <si>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</si>
  <si>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</si>
  <si>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</si>
  <si>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</si>
  <si>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</si>
  <si>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</si>
  <si>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</si>
  <si>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</si>
  <si>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</si>
  <si>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</si>
  <si>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</si>
  <si>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</si>
  <si>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</si>
  <si>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</si>
  <si>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</si>
  <si>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</si>
  <si>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</si>
  <si>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</si>
  <si>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</si>
  <si>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</si>
  <si>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</si>
  <si>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</si>
  <si>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</si>
  <si>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</si>
  <si>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</si>
  <si>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</si>
  <si>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</si>
  <si>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</si>
  <si>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</si>
  <si>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</si>
  <si>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</si>
  <si>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</si>
  <si>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</si>
  <si>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</si>
  <si>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</si>
  <si>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</si>
  <si>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</si>
  <si>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</si>
  <si>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</si>
  <si>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</si>
  <si>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</si>
  <si>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</si>
  <si>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</si>
  <si>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</si>
  <si>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</si>
  <si>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</si>
  <si>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</si>
  <si>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</si>
  <si>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</si>
  <si>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</si>
  <si>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</si>
  <si>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</si>
  <si>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</si>
  <si>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</si>
  <si>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</si>
  <si>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</si>
  <si>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</si>
  <si>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</si>
  <si>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</si>
  <si>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</si>
  <si>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</si>
  <si>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</si>
  <si>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</si>
  <si>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</si>
  <si>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</si>
  <si>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</si>
  <si>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</si>
  <si>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</si>
  <si>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</si>
  <si>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</si>
  <si>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</si>
  <si>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</si>
  <si>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</si>
  <si>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</si>
  <si>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</si>
  <si>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</si>
  <si>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</si>
  <si>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</si>
  <si>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</si>
  <si>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</si>
  <si>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</si>
  <si>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</si>
  <si>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</si>
  <si>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</si>
  <si>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</si>
  <si>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</si>
  <si>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</si>
  <si>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</si>
  <si>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</si>
  <si>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</si>
  <si>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</si>
  <si>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</si>
  <si>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</si>
  <si>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</si>
  <si>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</si>
  <si>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</si>
  <si>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</si>
  <si>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</si>
  <si>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</si>
  <si>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</si>
  <si>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</si>
  <si>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</si>
  <si>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</si>
  <si>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</si>
  <si>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</si>
  <si>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</si>
  <si>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</si>
  <si>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</si>
  <si>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</si>
  <si>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</si>
  <si>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</si>
  <si>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</si>
  <si>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</si>
  <si>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</si>
  <si>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</si>
  <si>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</si>
  <si>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</si>
  <si>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</si>
  <si>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</si>
  <si>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</si>
  <si>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</si>
  <si>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</si>
  <si>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</si>
  <si>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</si>
  <si>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</si>
  <si>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</si>
  <si>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</si>
  <si>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</si>
  <si>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</si>
  <si>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</si>
  <si>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</si>
  <si>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</si>
  <si>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</si>
  <si>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</si>
  <si>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</si>
  <si>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</si>
  <si>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</si>
  <si>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</si>
  <si>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</si>
  <si>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</si>
  <si>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</si>
  <si>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</si>
  <si>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</si>
  <si>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</si>
  <si>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</si>
  <si>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</si>
  <si>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</si>
  <si>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</si>
  <si>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</si>
  <si>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</si>
  <si>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</si>
  <si>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</si>
  <si>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</si>
  <si>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</si>
  <si>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</si>
  <si>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</si>
  <si>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</si>
  <si>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</si>
  <si>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</si>
  <si>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</si>
  <si>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</si>
  <si>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</si>
  <si>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</si>
  <si>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</si>
  <si>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</si>
  <si>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</si>
  <si>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</si>
  <si>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</si>
  <si>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</si>
  <si>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</si>
  <si>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</si>
  <si>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</si>
  <si>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</si>
  <si>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</si>
  <si>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</si>
  <si>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</si>
  <si>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</si>
  <si>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</si>
  <si>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</si>
  <si>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</si>
  <si>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</si>
  <si>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</si>
  <si>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</si>
  <si>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</si>
  <si>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</si>
  <si>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</si>
  <si>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</si>
  <si>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</si>
  <si>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</si>
  <si>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</si>
  <si>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</si>
  <si>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</si>
  <si>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</si>
  <si>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</si>
  <si>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</si>
  <si>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</si>
  <si>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</si>
  <si>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</si>
  <si>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</si>
  <si>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</si>
  <si>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</si>
  <si>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</si>
  <si>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</si>
  <si>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</si>
  <si>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</si>
  <si>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</si>
  <si>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</si>
  <si>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</si>
  <si>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</si>
  <si>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</si>
  <si>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</si>
  <si>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</si>
  <si>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</si>
  <si>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</si>
  <si>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</si>
  <si>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</si>
  <si>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</si>
  <si>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</si>
  <si>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</si>
  <si>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</si>
  <si>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</si>
  <si>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</si>
  <si>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</si>
  <si>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</si>
  <si>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</si>
  <si>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</si>
  <si>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</si>
  <si>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</si>
  <si>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</si>
  <si>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</si>
  <si>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</si>
  <si>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</si>
  <si>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</si>
  <si>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</si>
  <si>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</si>
  <si>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</si>
  <si>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</si>
  <si>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</si>
  <si>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</si>
  <si>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</si>
  <si>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</si>
  <si>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</si>
  <si>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</si>
  <si>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</si>
  <si>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</si>
  <si>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</si>
  <si>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</si>
  <si>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</si>
  <si>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</si>
  <si>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</si>
  <si>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</si>
  <si>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</si>
  <si>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</si>
  <si>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</si>
  <si>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</si>
  <si>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</si>
  <si>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</si>
  <si>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</si>
  <si>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</si>
  <si>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</si>
  <si>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</si>
  <si>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</si>
  <si>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</si>
  <si>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</si>
  <si>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</si>
  <si>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</si>
  <si>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</si>
  <si>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</si>
  <si>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</si>
  <si>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</si>
  <si>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</si>
  <si>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</si>
  <si>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</si>
  <si>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</si>
  <si>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</si>
  <si>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</si>
  <si>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</si>
  <si>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</si>
  <si>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</si>
  <si>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</si>
  <si>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</si>
  <si>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</si>
  <si>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</si>
  <si>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</si>
  <si>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</si>
  <si>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</si>
  <si>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</si>
  <si>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</si>
  <si>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</si>
  <si>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</si>
  <si>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</si>
  <si>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</si>
  <si>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</si>
  <si>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</si>
  <si>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</si>
  <si>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</si>
  <si>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</si>
  <si>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</si>
  <si>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</si>
  <si>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</si>
  <si>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</si>
  <si>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</si>
  <si>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</si>
  <si>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</si>
  <si>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</si>
  <si>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</si>
  <si>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</si>
  <si>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</si>
  <si>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</si>
  <si>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</si>
  <si>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</si>
  <si>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</si>
  <si>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</si>
  <si>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</si>
  <si>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</si>
  <si>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</si>
  <si>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</si>
  <si>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</si>
  <si>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</si>
  <si>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</si>
  <si>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</si>
  <si>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</si>
  <si>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</si>
  <si>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</si>
  <si>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</si>
  <si>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</si>
  <si>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</si>
  <si>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</si>
  <si>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</si>
  <si>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</si>
  <si>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</si>
  <si>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</si>
  <si>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</si>
  <si>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</si>
  <si>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</si>
  <si>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</si>
  <si>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</si>
  <si>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</si>
  <si>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</si>
  <si>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</si>
  <si>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</si>
  <si>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</si>
  <si>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</si>
  <si>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</si>
  <si>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</si>
  <si>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</si>
  <si>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</si>
  <si>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</si>
  <si>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</si>
  <si>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</si>
  <si>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</si>
  <si>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</si>
  <si>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</si>
  <si>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</si>
  <si>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</si>
  <si>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</si>
  <si>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</si>
  <si>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</si>
  <si>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</si>
  <si>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</si>
  <si>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</si>
  <si>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</si>
  <si>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</si>
  <si>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</si>
  <si>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</si>
  <si>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</si>
  <si>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</si>
  <si>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</si>
  <si>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</si>
  <si>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</si>
  <si>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</si>
  <si>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</si>
  <si>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</si>
  <si>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</si>
  <si>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</si>
  <si>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</si>
  <si>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</si>
  <si>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</si>
  <si>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</si>
  <si>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</si>
  <si>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</si>
  <si>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</si>
  <si>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</si>
  <si>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</si>
  <si>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</si>
  <si>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</si>
  <si>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</si>
  <si>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</si>
  <si>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</si>
  <si>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</si>
  <si>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</si>
  <si>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</si>
  <si>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</si>
  <si>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</si>
  <si>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</si>
  <si>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</si>
  <si>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</si>
  <si>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</si>
  <si>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</si>
  <si>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</si>
  <si>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</si>
  <si>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</si>
  <si>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</si>
  <si>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</si>
  <si>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</si>
  <si>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</si>
  <si>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</si>
  <si>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</si>
  <si>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</si>
  <si>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</si>
  <si>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</si>
  <si>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</si>
  <si>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</si>
  <si>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</si>
  <si>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</si>
  <si>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</si>
  <si>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</si>
  <si>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</si>
  <si>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</si>
  <si>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</si>
  <si>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</si>
  <si>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</si>
  <si>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</si>
  <si>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</si>
  <si>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</si>
  <si>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</si>
  <si>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</si>
  <si>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</si>
  <si>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</si>
  <si>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</si>
  <si>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</si>
  <si>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</si>
  <si>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</si>
  <si>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</si>
  <si>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</si>
  <si>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</si>
  <si>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</si>
  <si>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</si>
  <si>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</si>
  <si>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</si>
  <si>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</si>
  <si>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</si>
  <si>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</si>
  <si>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</si>
  <si>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</si>
  <si>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</si>
  <si>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</si>
  <si>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</si>
  <si>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</si>
  <si>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</si>
  <si>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</si>
  <si>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</si>
  <si>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</si>
  <si>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</si>
  <si>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</si>
  <si>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</si>
  <si>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</si>
  <si>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</si>
  <si>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</si>
  <si>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</si>
  <si>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</si>
  <si>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</si>
  <si>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</si>
  <si>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</si>
  <si>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</si>
  <si>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</si>
  <si>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</si>
  <si>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</si>
  <si>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</si>
  <si>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</si>
  <si>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</si>
  <si>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</si>
  <si>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</si>
  <si>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</si>
  <si>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</si>
  <si>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</si>
  <si>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</si>
  <si>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</si>
  <si>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</si>
  <si>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</si>
  <si>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</si>
  <si>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</si>
  <si>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</si>
  <si>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</si>
  <si>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</si>
  <si>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</si>
  <si>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</si>
  <si>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</si>
  <si>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</si>
  <si>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</si>
  <si>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</si>
  <si>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</si>
  <si>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</si>
  <si>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</si>
  <si>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</si>
  <si>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</si>
  <si>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</si>
  <si>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</si>
  <si>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</si>
  <si>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</si>
  <si>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</si>
  <si>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</si>
  <si>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</si>
  <si>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</si>
  <si>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</si>
  <si>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</si>
  <si>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</si>
  <si>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</si>
  <si>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</si>
  <si>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</si>
  <si>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</si>
  <si>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</si>
  <si>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</si>
  <si>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</si>
  <si>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</si>
  <si>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</si>
  <si>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</si>
  <si>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</si>
  <si>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</si>
  <si>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</si>
  <si>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</si>
  <si>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</si>
  <si>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</si>
  <si>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</si>
  <si>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</si>
  <si>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</si>
  <si>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</si>
  <si>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</si>
  <si>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</si>
  <si>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</si>
  <si>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</si>
  <si>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</si>
  <si>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</si>
  <si>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</si>
  <si>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</si>
  <si>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</si>
  <si>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</si>
  <si>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</si>
  <si>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</si>
  <si>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</si>
  <si>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</si>
  <si>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</si>
  <si>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</si>
  <si>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</si>
  <si>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</si>
  <si>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</si>
  <si>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</si>
  <si>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</si>
  <si>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</si>
  <si>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</si>
  <si>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</si>
  <si>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</si>
  <si>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</si>
  <si>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</si>
  <si>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</si>
  <si>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</si>
  <si>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</si>
  <si>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</si>
  <si>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</si>
  <si>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</si>
  <si>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</si>
  <si>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</si>
  <si>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</si>
  <si>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</si>
  <si>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</si>
  <si>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</si>
  <si>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</si>
  <si>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</si>
  <si>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</si>
  <si>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</si>
  <si>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</si>
  <si>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</si>
  <si>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</si>
  <si>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</si>
  <si>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</si>
  <si>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</si>
  <si>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</si>
  <si>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</si>
  <si>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</si>
  <si>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</si>
  <si>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</si>
  <si>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</si>
  <si>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</si>
  <si>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</si>
  <si>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</si>
  <si>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</si>
  <si>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</si>
  <si>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</si>
  <si>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</si>
  <si>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</si>
  <si>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</si>
  <si>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</si>
  <si>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</si>
  <si>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</si>
  <si>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</si>
  <si>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</si>
  <si>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</si>
  <si>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</si>
  <si>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</si>
  <si>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</si>
  <si>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</si>
  <si>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</si>
  <si>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</si>
  <si>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</si>
  <si>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</si>
  <si>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</si>
  <si>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</si>
  <si>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</si>
  <si>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</si>
  <si>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</si>
  <si>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</si>
  <si>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</si>
  <si>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</si>
  <si>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</si>
  <si>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</si>
  <si>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</si>
  <si>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</si>
  <si>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</si>
  <si>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</si>
  <si>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</si>
  <si>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</si>
  <si>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</si>
  <si>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</si>
  <si>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</si>
  <si>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</si>
  <si>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</si>
  <si>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</si>
  <si>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</si>
  <si>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</si>
  <si>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</si>
  <si>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</si>
  <si>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</si>
  <si>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</si>
  <si>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</si>
  <si>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</si>
  <si>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</si>
  <si>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</si>
  <si>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</si>
  <si>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</si>
  <si>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</si>
  <si>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</si>
  <si>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</si>
  <si>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</si>
  <si>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</si>
  <si>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</si>
  <si>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</si>
  <si>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</si>
  <si>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</si>
  <si>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</si>
  <si>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</si>
  <si>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</si>
  <si>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</si>
  <si>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</si>
  <si>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</si>
  <si>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</si>
  <si>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</si>
  <si>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</si>
  <si>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</si>
  <si>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</si>
  <si>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</si>
  <si>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</si>
  <si>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</si>
  <si>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</si>
  <si>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</si>
  <si>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</si>
  <si>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</si>
  <si>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</si>
  <si>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</si>
  <si>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</si>
  <si>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</si>
  <si>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</si>
  <si>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</si>
  <si>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</si>
  <si>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</si>
  <si>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</si>
  <si>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</si>
  <si>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</si>
  <si>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</si>
  <si>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</si>
  <si>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</si>
  <si>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</si>
  <si>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</si>
  <si>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</si>
  <si>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</si>
  <si>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</si>
  <si>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</si>
  <si>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</si>
  <si>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</si>
  <si>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</si>
  <si>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</si>
  <si>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</si>
  <si>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</si>
  <si>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</si>
  <si>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</si>
  <si>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</si>
  <si>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</si>
  <si>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</si>
  <si>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</si>
  <si>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</si>
  <si>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</si>
  <si>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</si>
  <si>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</si>
  <si>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</si>
  <si>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</si>
  <si>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</si>
  <si>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</si>
  <si>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</si>
  <si>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</si>
  <si>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</si>
  <si>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</si>
  <si>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</si>
  <si>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</si>
  <si>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</si>
  <si>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</si>
  <si>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</si>
  <si>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</si>
  <si>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</si>
  <si>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</si>
  <si>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</si>
  <si>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</si>
  <si>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</si>
  <si>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</si>
  <si>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</si>
  <si>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</si>
  <si>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</si>
  <si>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</si>
  <si>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</si>
  <si>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</si>
  <si>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</si>
  <si>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</si>
  <si>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</si>
  <si>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</si>
  <si>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</si>
  <si>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</si>
  <si>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</si>
  <si>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</si>
  <si>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</si>
  <si>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</si>
  <si>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</si>
  <si>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</si>
  <si>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</si>
  <si>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</si>
  <si>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</si>
  <si>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</si>
  <si>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</si>
  <si>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</si>
  <si>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</si>
  <si>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</si>
  <si>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</si>
  <si>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</si>
  <si>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</si>
  <si>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</si>
  <si>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</si>
  <si>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</si>
  <si>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</si>
  <si>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</si>
  <si>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</si>
  <si>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</si>
  <si>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</si>
  <si>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</si>
  <si>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</si>
  <si>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</si>
  <si>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</si>
  <si>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</si>
  <si>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</si>
  <si>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</si>
  <si>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</si>
  <si>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</si>
  <si>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</si>
  <si>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</si>
  <si>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</si>
  <si>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</si>
  <si>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</si>
  <si>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</si>
  <si>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</si>
  <si>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</si>
  <si>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</si>
  <si>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</si>
  <si>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</si>
  <si>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</si>
  <si>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</si>
  <si>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</si>
  <si>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</si>
  <si>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</si>
  <si>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</si>
  <si>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</si>
  <si>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</si>
  <si>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</si>
  <si>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</si>
  <si>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</si>
  <si>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</si>
  <si>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</si>
  <si>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</si>
  <si>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</si>
  <si>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</si>
  <si>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</si>
  <si>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</si>
  <si>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</si>
  <si>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</si>
  <si>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</si>
  <si>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</si>
  <si>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</si>
  <si>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</si>
  <si>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</si>
  <si>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</si>
  <si>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</si>
  <si>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</si>
  <si>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</si>
  <si>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</si>
  <si>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</si>
  <si>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</si>
  <si>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</si>
  <si>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</si>
  <si>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</si>
  <si>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</si>
  <si>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</si>
  <si>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</si>
  <si>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</si>
  <si>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</si>
  <si>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</si>
  <si>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</si>
  <si>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</si>
  <si>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</si>
  <si>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</si>
  <si>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</si>
  <si>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</si>
  <si>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</si>
  <si>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</si>
  <si>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</si>
  <si>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</si>
  <si>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</si>
  <si>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</si>
  <si>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</si>
  <si>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</si>
  <si>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</si>
  <si>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</si>
  <si>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</si>
  <si>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</si>
  <si>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</si>
  <si>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</si>
  <si>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</si>
  <si>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</si>
  <si>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</si>
  <si>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</si>
  <si>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</si>
  <si>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</si>
  <si>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</si>
  <si>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</si>
  <si>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</si>
  <si>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</si>
  <si>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</si>
  <si>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</si>
  <si>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</si>
  <si>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</si>
  <si>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</si>
  <si>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</si>
  <si>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</si>
  <si>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</si>
  <si>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</si>
  <si>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</si>
  <si>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</si>
  <si>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</si>
  <si>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</si>
  <si>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</si>
  <si>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</si>
  <si>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</si>
  <si>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</si>
  <si>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</si>
  <si>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</si>
  <si>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</si>
  <si>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</si>
  <si>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</si>
  <si>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</si>
  <si>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</si>
  <si>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</si>
  <si>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</si>
  <si>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</si>
  <si>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</si>
  <si>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</si>
  <si>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</si>
  <si>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</si>
  <si>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</si>
  <si>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</si>
  <si>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</si>
  <si>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</si>
  <si>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</si>
  <si>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</si>
  <si>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</si>
  <si>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</si>
  <si>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</si>
  <si>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</si>
  <si>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</si>
  <si>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</si>
  <si>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</si>
  <si>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</si>
  <si>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</si>
  <si>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</si>
  <si>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</si>
  <si>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</si>
  <si>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</si>
  <si>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</si>
  <si>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</si>
  <si>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</si>
  <si>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</si>
  <si>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</si>
  <si>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</si>
  <si>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</si>
  <si>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</si>
  <si>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</si>
  <si>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</si>
  <si>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</si>
  <si>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</si>
  <si>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</si>
  <si>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</si>
  <si>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</si>
  <si>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</si>
  <si>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</si>
  <si>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</si>
  <si>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</si>
  <si>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</si>
  <si>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</si>
  <si>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</si>
  <si>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</si>
  <si>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</si>
  <si>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</si>
  <si>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</si>
  <si>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</si>
  <si>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</si>
  <si>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</si>
  <si>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</si>
  <si>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</si>
  <si>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</si>
  <si>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</si>
  <si>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</si>
  <si>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</si>
  <si>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</si>
  <si>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</si>
  <si>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</si>
  <si>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</si>
  <si>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</si>
  <si>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</si>
  <si>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</si>
  <si>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</si>
  <si>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</si>
  <si>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</si>
  <si>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</si>
  <si>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</si>
  <si>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</si>
  <si>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</si>
  <si>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</si>
  <si>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</si>
  <si>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</si>
  <si>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</si>
  <si>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</si>
  <si>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</si>
  <si>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</si>
  <si>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</si>
  <si>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</si>
  <si>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</si>
  <si>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</si>
  <si>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</si>
  <si>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</si>
  <si>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</si>
  <si>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</si>
  <si>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</si>
  <si>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</si>
  <si>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</si>
  <si>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</si>
  <si>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</si>
  <si>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</si>
  <si>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</si>
  <si>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</si>
  <si>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</si>
  <si>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</si>
  <si>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</si>
  <si>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</si>
  <si>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</si>
  <si>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</si>
  <si>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</si>
  <si>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</si>
  <si>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</si>
  <si>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</si>
  <si>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</si>
  <si>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</si>
  <si>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</si>
  <si>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</si>
  <si>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</si>
  <si>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</si>
  <si>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</si>
  <si>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</si>
  <si>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</si>
  <si>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</si>
  <si>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</si>
  <si>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</si>
  <si>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</si>
  <si>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</si>
  <si>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</si>
  <si>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</si>
  <si>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</si>
  <si>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</si>
  <si>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</si>
  <si>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</si>
  <si>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</si>
  <si>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</si>
  <si>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</si>
  <si>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</si>
  <si>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</si>
  <si>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</si>
  <si>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</si>
  <si>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</si>
  <si>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</si>
  <si>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</si>
  <si>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</si>
  <si>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</si>
  <si>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</si>
  <si>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</si>
  <si>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</si>
  <si>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</si>
  <si>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</si>
  <si>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</si>
  <si>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</si>
  <si>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</si>
  <si>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</si>
  <si>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</si>
  <si>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</si>
  <si>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</si>
  <si>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</si>
  <si>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</si>
  <si>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</si>
  <si>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</si>
  <si>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</si>
  <si>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</si>
  <si>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</si>
  <si>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</si>
  <si>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</si>
  <si>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</si>
  <si>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</si>
  <si>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</si>
  <si>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</si>
  <si>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</si>
  <si>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</si>
  <si>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</si>
  <si>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</si>
  <si>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</si>
  <si>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</si>
  <si>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</si>
  <si>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</si>
  <si>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</si>
  <si>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</si>
  <si>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</si>
  <si>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</si>
  <si>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</si>
  <si>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</si>
  <si>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</si>
  <si>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</si>
  <si>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</si>
  <si>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</si>
  <si>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</si>
  <si>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</si>
  <si>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</si>
  <si>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</si>
  <si>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</si>
  <si>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</si>
  <si>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</si>
  <si>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</si>
  <si>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</si>
  <si>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</si>
  <si>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</si>
  <si>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</si>
  <si>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</si>
  <si>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</si>
  <si>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</si>
  <si>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</si>
  <si>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</si>
  <si>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</si>
  <si>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</si>
  <si>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</si>
  <si>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</si>
  <si>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</si>
  <si>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</si>
  <si>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</si>
  <si>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</si>
  <si>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</si>
  <si>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</si>
  <si>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</si>
  <si>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</si>
  <si>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</si>
  <si>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</si>
  <si>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</si>
  <si>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</si>
  <si>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</si>
  <si>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</si>
  <si>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</si>
  <si>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</si>
  <si>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</si>
  <si>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</si>
  <si>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</si>
  <si>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</si>
  <si>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</si>
  <si>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</si>
  <si>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</si>
  <si>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</si>
  <si>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</si>
  <si>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</si>
  <si>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</si>
  <si>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</si>
  <si>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</si>
  <si>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</si>
  <si>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</si>
  <si>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</si>
  <si>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</si>
  <si>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</si>
  <si>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</si>
  <si>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</si>
  <si>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</si>
  <si>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</si>
  <si>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</si>
  <si>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</si>
  <si>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</si>
  <si>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</si>
  <si>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</si>
  <si>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</si>
  <si>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</si>
  <si>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</si>
  <si>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</si>
  <si>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</si>
  <si>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</si>
  <si>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</si>
  <si>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</si>
  <si>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</si>
  <si>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</si>
  <si>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</si>
  <si>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</si>
  <si>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</si>
  <si>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</si>
  <si>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</si>
  <si>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</si>
  <si>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</si>
  <si>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</si>
  <si>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</si>
  <si>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</si>
  <si>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</si>
  <si>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</si>
  <si>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</si>
  <si>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</si>
  <si>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</si>
  <si>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</si>
  <si>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</si>
  <si>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</si>
  <si>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</si>
  <si>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</si>
  <si>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</si>
  <si>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</si>
  <si>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</si>
  <si>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</si>
  <si>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</si>
  <si>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</si>
  <si>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</si>
  <si>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</si>
  <si>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</si>
  <si>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</si>
  <si>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</si>
  <si>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</si>
  <si>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</si>
  <si>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</si>
  <si>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</si>
  <si>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</si>
  <si>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</si>
  <si>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</si>
  <si>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</si>
  <si>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</si>
  <si>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</si>
  <si>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</si>
  <si>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</si>
  <si>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</si>
  <si>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</si>
  <si>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</si>
  <si>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</si>
  <si>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</si>
  <si>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</si>
  <si>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</si>
  <si>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</si>
  <si>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</si>
  <si>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</si>
  <si>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</si>
  <si>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</si>
  <si>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</si>
  <si>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</si>
  <si>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</si>
  <si>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</si>
  <si>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</si>
  <si>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</si>
  <si>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</si>
  <si>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</si>
  <si>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</si>
  <si>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</si>
  <si>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</si>
  <si>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</si>
  <si>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</si>
  <si>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</si>
  <si>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</si>
  <si>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</si>
  <si>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</si>
  <si>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</si>
  <si>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</si>
  <si>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</si>
  <si>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</si>
  <si>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</si>
  <si>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</si>
  <si>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</si>
  <si>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</si>
  <si>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</si>
  <si>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</si>
  <si>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</si>
  <si>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</si>
  <si>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</si>
  <si>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</si>
  <si>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</si>
  <si>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</si>
  <si>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</si>
  <si>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</si>
  <si>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</si>
  <si>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</si>
  <si>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</si>
  <si>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</si>
  <si>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</si>
  <si>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</si>
  <si>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</si>
  <si>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</si>
  <si>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</si>
  <si>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</si>
  <si>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</si>
  <si>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</si>
  <si>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</si>
  <si>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</si>
  <si>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</si>
  <si>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</si>
  <si>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</si>
  <si>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</si>
  <si>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</si>
  <si>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</si>
  <si>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</si>
  <si>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</si>
  <si>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</si>
  <si>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</si>
  <si>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</si>
  <si>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</si>
  <si>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</si>
  <si>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</si>
  <si>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</si>
  <si>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</si>
  <si>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</si>
  <si>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</si>
  <si>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</si>
  <si>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</si>
  <si>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</si>
  <si>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</si>
  <si>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</si>
  <si>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</si>
  <si>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</si>
  <si>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</si>
  <si>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</si>
  <si>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</si>
  <si>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</si>
  <si>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</si>
  <si>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</si>
  <si>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</si>
  <si>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</si>
  <si>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</si>
  <si>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</si>
  <si>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</si>
  <si>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</si>
  <si>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</si>
  <si>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</si>
  <si>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</si>
  <si>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</si>
  <si>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</si>
  <si>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</si>
  <si>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</si>
  <si>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</si>
  <si>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</si>
  <si>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</si>
  <si>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</si>
  <si>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</si>
  <si>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</si>
  <si>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</si>
  <si>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</si>
  <si>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</si>
  <si>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</si>
  <si>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</si>
  <si>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</si>
  <si>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</si>
  <si>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</si>
  <si>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</si>
  <si>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</si>
  <si>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</si>
  <si>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</si>
  <si>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</si>
  <si>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</si>
  <si>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</si>
  <si>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</si>
  <si>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</si>
  <si>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</si>
  <si>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</si>
  <si>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</si>
  <si>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</si>
  <si>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</si>
  <si>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</si>
  <si>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</si>
  <si>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</si>
  <si>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</si>
  <si>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</si>
  <si>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</si>
  <si>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</si>
  <si>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</si>
  <si>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</si>
  <si>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</si>
  <si>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</si>
  <si>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</si>
  <si>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</si>
  <si>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</si>
  <si>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</si>
  <si>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</si>
  <si>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</si>
  <si>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</si>
  <si>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</si>
  <si>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</si>
  <si>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</si>
  <si>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</si>
  <si>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</si>
  <si>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</si>
  <si>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</si>
  <si>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</si>
  <si>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</si>
  <si>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</si>
  <si>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</si>
  <si>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</si>
  <si>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</si>
  <si>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</si>
  <si>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</si>
  <si>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</si>
  <si>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</si>
  <si>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</si>
  <si>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</si>
  <si>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</si>
  <si>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</si>
  <si>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</si>
  <si>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</si>
  <si>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</si>
  <si>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</si>
  <si>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</si>
  <si>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</si>
  <si>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</si>
  <si>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</si>
  <si>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</si>
  <si>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</si>
  <si>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</si>
  <si>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</si>
  <si>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</si>
  <si>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</si>
  <si>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</si>
  <si>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</si>
  <si>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</si>
  <si>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</si>
  <si>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</si>
  <si>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</si>
  <si>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</si>
  <si>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</si>
  <si>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</si>
  <si>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</si>
  <si>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</si>
  <si>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</si>
  <si>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</si>
  <si>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</si>
  <si>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</si>
  <si>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</si>
  <si>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</si>
  <si>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</si>
  <si>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</si>
  <si>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</si>
  <si>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</si>
  <si>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</si>
  <si>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</si>
  <si>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</si>
  <si>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</si>
  <si>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</si>
  <si>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</si>
  <si>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</si>
  <si>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</si>
  <si>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</si>
  <si>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</si>
  <si>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</si>
  <si>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</si>
  <si>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</si>
  <si>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</si>
  <si>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</si>
  <si>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</si>
  <si>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</si>
  <si>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</si>
  <si>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</si>
  <si>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</si>
  <si>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</si>
  <si>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</si>
  <si>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</si>
  <si>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</si>
  <si>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</si>
  <si>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</si>
  <si>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</si>
  <si>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</si>
  <si>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</si>
  <si>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</si>
  <si>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</si>
  <si>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</si>
  <si>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</si>
  <si>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</si>
  <si>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</si>
  <si>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</si>
  <si>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</si>
  <si>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</si>
  <si>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</si>
  <si>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</si>
  <si>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</si>
  <si>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</si>
  <si>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</si>
  <si>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</si>
  <si>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</si>
  <si>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</si>
  <si>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</si>
  <si>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</si>
  <si>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</si>
  <si>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</si>
  <si>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</si>
  <si>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</si>
  <si>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</si>
  <si>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</si>
  <si>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</si>
  <si>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</si>
  <si>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</si>
  <si>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</si>
  <si>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</si>
  <si>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</si>
  <si>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</si>
  <si>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</si>
  <si>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</si>
  <si>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</si>
  <si>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</si>
  <si>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</si>
  <si>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</si>
  <si>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</si>
  <si>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</si>
  <si>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</si>
  <si>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</si>
  <si>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</si>
  <si>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</si>
  <si>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</si>
  <si>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</si>
  <si>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</si>
  <si>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</si>
  <si>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</si>
  <si>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</si>
  <si>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</si>
  <si>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</si>
  <si>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</si>
  <si>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</si>
  <si>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</si>
  <si>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</si>
  <si>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</si>
  <si>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</si>
  <si>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</si>
  <si>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</si>
  <si>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</si>
  <si>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</si>
  <si>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</si>
  <si>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</si>
  <si>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</si>
  <si>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</si>
  <si>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</si>
  <si>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</si>
  <si>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</si>
  <si>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</si>
  <si>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</si>
  <si>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</si>
  <si>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</si>
  <si>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</si>
  <si>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</si>
  <si>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</si>
  <si>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</si>
  <si>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</si>
  <si>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</si>
  <si>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</si>
  <si>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</si>
  <si>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</si>
  <si>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</si>
  <si>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</si>
  <si>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</si>
  <si>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</si>
  <si>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</si>
  <si>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</si>
  <si>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</si>
  <si>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</si>
  <si>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</si>
  <si>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</si>
  <si>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</si>
  <si>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</si>
  <si>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</si>
  <si>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</si>
  <si>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</si>
  <si>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</si>
  <si>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</si>
  <si>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</si>
  <si>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</si>
  <si>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</si>
  <si>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</si>
  <si>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</si>
  <si>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</si>
  <si>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</si>
  <si>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</si>
  <si>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</si>
  <si>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</si>
  <si>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</si>
  <si>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</si>
  <si>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</si>
  <si>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</si>
  <si>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</si>
  <si>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</si>
  <si>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</si>
  <si>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</si>
  <si>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</si>
  <si>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</si>
  <si>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</si>
  <si>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</si>
  <si>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</si>
  <si>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</si>
  <si>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</si>
  <si>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</si>
  <si>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</si>
  <si>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</si>
  <si>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</si>
  <si>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</si>
  <si>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</si>
  <si>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</si>
  <si>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</si>
  <si>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</si>
  <si>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</si>
  <si>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</si>
  <si>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</si>
  <si>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</si>
  <si>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</si>
  <si>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</si>
  <si>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</si>
  <si>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</si>
  <si>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</si>
  <si>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</si>
  <si>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</si>
  <si>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</si>
  <si>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</si>
  <si>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</si>
  <si>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</si>
  <si>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</si>
  <si>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</si>
  <si>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</si>
  <si>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</si>
  <si>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</si>
  <si>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</si>
  <si>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</si>
  <si>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</si>
  <si>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</si>
  <si>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</si>
  <si>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</si>
  <si>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</si>
  <si>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</si>
  <si>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</si>
  <si>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</si>
  <si>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</si>
  <si>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</si>
  <si>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</si>
  <si>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</si>
  <si>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</si>
  <si>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</si>
  <si>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</si>
  <si>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</si>
  <si>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</si>
  <si>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</si>
  <si>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</si>
  <si>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</si>
  <si>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</si>
  <si>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</si>
  <si>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</si>
  <si>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</si>
  <si>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</si>
  <si>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</si>
  <si>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</si>
  <si>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</si>
  <si>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</si>
  <si>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</si>
  <si>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</si>
  <si>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</si>
  <si>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</si>
  <si>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</si>
  <si>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</si>
  <si>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</si>
  <si>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</si>
  <si>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</si>
  <si>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</si>
  <si>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</si>
  <si>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</si>
  <si>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</si>
  <si>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</si>
  <si>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</si>
  <si>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</si>
  <si>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</si>
  <si>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</si>
  <si>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</si>
  <si>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</si>
  <si>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</si>
  <si>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</si>
  <si>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</si>
  <si>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</si>
  <si>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</si>
  <si>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</si>
  <si>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</si>
  <si>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</si>
  <si>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</si>
  <si>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</si>
  <si>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</si>
  <si>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</si>
  <si>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</si>
  <si>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</si>
  <si>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</si>
  <si>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</si>
  <si>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</si>
  <si>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</si>
  <si>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</si>
  <si>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</si>
  <si>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</si>
  <si>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</si>
  <si>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</si>
  <si>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</si>
  <si>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</si>
  <si>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</si>
  <si>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</si>
  <si>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</si>
  <si>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</si>
  <si>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</si>
  <si>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</si>
  <si>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</si>
  <si>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</si>
  <si>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</si>
  <si>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</si>
  <si>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</si>
  <si>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</si>
  <si>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</si>
  <si>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</si>
  <si>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</si>
  <si>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</si>
  <si>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</si>
  <si>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</si>
  <si>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</si>
  <si>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</si>
  <si>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</si>
  <si>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</si>
  <si>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</si>
  <si>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</si>
  <si>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</si>
  <si>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</si>
  <si>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</si>
  <si>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</si>
  <si>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</si>
  <si>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</si>
  <si>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</si>
  <si>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</si>
  <si>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</si>
  <si>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</si>
  <si>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</si>
  <si>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</si>
  <si>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</si>
  <si>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</si>
  <si>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</si>
  <si>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</si>
  <si>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</si>
  <si>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</si>
  <si>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</si>
  <si>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</si>
  <si>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</si>
  <si>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</si>
  <si>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</si>
  <si>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</si>
  <si>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</si>
  <si>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</si>
  <si>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</si>
  <si>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</si>
  <si>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</si>
  <si>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</si>
  <si>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</si>
  <si>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</si>
  <si>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</si>
  <si>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</si>
  <si>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</si>
  <si>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</si>
  <si>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</si>
  <si>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</si>
  <si>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</si>
  <si>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</si>
  <si>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</si>
  <si>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</si>
  <si>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</si>
  <si>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</si>
  <si>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</si>
  <si>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</si>
  <si>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</si>
  <si>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</si>
  <si>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</si>
  <si>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</si>
  <si>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</si>
  <si>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</si>
  <si>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</si>
  <si>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</si>
  <si>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</si>
  <si>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</si>
  <si>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</si>
  <si>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</si>
  <si>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</si>
  <si>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</si>
  <si>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</si>
  <si>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</si>
  <si>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</si>
  <si>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</si>
  <si>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</si>
  <si>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</si>
  <si>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</si>
  <si>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</si>
  <si>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</si>
  <si>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</si>
  <si>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</si>
  <si>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</si>
  <si>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</si>
  <si>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</si>
  <si>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</si>
  <si>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</si>
  <si>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</si>
  <si>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</si>
  <si>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</si>
  <si>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</si>
  <si>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</si>
  <si>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</si>
  <si>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</si>
  <si>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</si>
  <si>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</si>
  <si>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</si>
  <si>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</si>
  <si>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</si>
  <si>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</si>
  <si>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</si>
  <si>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</si>
  <si>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</si>
  <si>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</si>
  <si>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</si>
  <si>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</si>
  <si>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</si>
  <si>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</si>
  <si>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</si>
  <si>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</si>
  <si>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</si>
  <si>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</si>
  <si>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</si>
  <si>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</si>
  <si>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</si>
  <si>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</si>
  <si>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</si>
  <si>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</si>
  <si>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</si>
  <si>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</si>
  <si>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</si>
  <si>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</si>
  <si>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</si>
  <si>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</si>
  <si>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</si>
  <si>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</si>
  <si>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</si>
  <si>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</si>
  <si>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</si>
  <si>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</si>
  <si>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</si>
  <si>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</si>
  <si>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</si>
  <si>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</si>
  <si>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</si>
  <si>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</si>
  <si>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</si>
  <si>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</si>
  <si>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</si>
  <si>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</si>
  <si>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</si>
  <si>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</si>
  <si>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</si>
  <si>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</si>
  <si>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</si>
  <si>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</si>
  <si>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</si>
  <si>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</si>
  <si>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</si>
  <si>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</si>
  <si>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</si>
  <si>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</si>
  <si>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</si>
  <si>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</si>
  <si>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</si>
  <si>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</si>
  <si>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</si>
  <si>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</si>
  <si>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</si>
  <si>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</si>
  <si>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</si>
  <si>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</si>
  <si>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</si>
  <si>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</si>
  <si>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</si>
  <si>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</si>
  <si>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</si>
  <si>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</si>
  <si>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</si>
  <si>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</si>
  <si>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</si>
  <si>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</si>
  <si>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</si>
  <si>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</si>
  <si>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</si>
  <si>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</si>
  <si>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</si>
  <si>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</si>
  <si>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</si>
  <si>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</si>
  <si>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</si>
  <si>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</si>
  <si>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</si>
  <si>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</si>
  <si>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</si>
  <si>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</si>
  <si>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</si>
  <si>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</si>
  <si>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</si>
  <si>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</si>
  <si>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</si>
  <si>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</si>
  <si>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</si>
  <si>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</si>
  <si>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</si>
  <si>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</si>
  <si>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</si>
  <si>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</si>
  <si>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</si>
  <si>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</si>
  <si>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</si>
  <si>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</si>
  <si>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</si>
  <si>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</si>
  <si>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</si>
  <si>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</si>
  <si>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</si>
  <si>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</si>
  <si>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</si>
  <si>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</si>
  <si>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</si>
  <si>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</si>
  <si>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</si>
  <si>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</si>
  <si>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</si>
  <si>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</si>
  <si>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</si>
  <si>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</si>
  <si>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</si>
  <si>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</si>
  <si>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</si>
  <si>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</si>
  <si>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</si>
  <si>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</si>
  <si>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</si>
  <si>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</si>
  <si>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</si>
  <si>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</si>
  <si>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</si>
  <si>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</si>
  <si>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</si>
  <si>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</si>
  <si>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</si>
  <si>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</si>
  <si>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</si>
  <si>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</si>
  <si>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</si>
  <si>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</si>
  <si>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</si>
  <si>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</si>
  <si>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</si>
  <si>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</si>
  <si>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</si>
  <si>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</si>
  <si>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</si>
  <si>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</si>
  <si>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</si>
  <si>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</si>
  <si>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</si>
  <si>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</si>
  <si>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</si>
  <si>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</si>
  <si>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</si>
  <si>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</si>
  <si>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</si>
  <si>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</si>
  <si>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</si>
  <si>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</si>
  <si>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</si>
  <si>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</si>
  <si>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</si>
  <si>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</si>
  <si>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</si>
  <si>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</si>
  <si>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</si>
  <si>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</si>
  <si>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</si>
  <si>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</si>
  <si>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</si>
  <si>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</si>
  <si>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</si>
  <si>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</si>
  <si>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</si>
  <si>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</si>
  <si>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</si>
  <si>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</si>
  <si>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</si>
  <si>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</si>
  <si>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</si>
  <si>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</si>
  <si>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</si>
  <si>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</si>
  <si>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</si>
  <si>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</si>
  <si>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</si>
  <si>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</si>
  <si>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</si>
  <si>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</si>
  <si>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</si>
  <si>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</si>
  <si>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</si>
  <si>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</si>
  <si>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</si>
  <si>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</si>
  <si>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</si>
  <si>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</si>
  <si>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</si>
  <si>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</si>
  <si>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</si>
  <si>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</si>
  <si>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</si>
  <si>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</si>
  <si>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</si>
  <si>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</si>
  <si>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</si>
  <si>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</si>
  <si>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</si>
  <si>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</si>
  <si>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</si>
  <si>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</si>
  <si>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</si>
  <si>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</si>
  <si>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</si>
  <si>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</si>
  <si>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</si>
  <si>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</si>
  <si>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</si>
  <si>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</si>
  <si>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</si>
  <si>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</si>
  <si>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</si>
  <si>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</si>
  <si>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</si>
  <si>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</si>
  <si>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</si>
  <si>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</si>
  <si>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</si>
  <si>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</si>
  <si>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</si>
  <si>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</si>
  <si>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</si>
  <si>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</si>
  <si>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</si>
  <si>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</si>
  <si>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</si>
  <si>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</si>
  <si>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</si>
  <si>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</si>
  <si>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</si>
  <si>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</si>
  <si>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</si>
  <si>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</si>
  <si>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</si>
  <si>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</si>
  <si>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</si>
  <si>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</si>
  <si>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</si>
  <si>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</si>
  <si>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</si>
  <si>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</si>
  <si>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</si>
  <si>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</si>
  <si>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</si>
  <si>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</si>
  <si>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</si>
  <si>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</si>
  <si>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</si>
  <si>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</si>
  <si>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</si>
  <si>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</si>
  <si>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</si>
  <si>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</si>
  <si>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</si>
  <si>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</si>
  <si>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</si>
  <si>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</si>
  <si>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</si>
  <si>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</si>
  <si>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</si>
  <si>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</si>
  <si>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</si>
  <si>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</si>
  <si>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</si>
  <si>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</si>
  <si>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</si>
  <si>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</si>
  <si>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</si>
  <si>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</si>
  <si>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</si>
  <si>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</si>
  <si>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</si>
  <si>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</si>
  <si>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</si>
  <si>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</si>
  <si>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</si>
  <si>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</si>
  <si>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</si>
  <si>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</si>
  <si>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</si>
  <si>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</si>
  <si>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</si>
  <si>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</si>
  <si>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</si>
  <si>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</si>
  <si>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</si>
  <si>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</si>
  <si>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</si>
  <si>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</si>
  <si>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</si>
  <si>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</si>
  <si>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</si>
  <si>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</si>
  <si>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</si>
  <si>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</si>
  <si>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</si>
  <si>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</si>
  <si>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</si>
  <si>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</si>
  <si>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</si>
  <si>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</si>
  <si>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</si>
  <si>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</si>
  <si>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</si>
  <si>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</si>
  <si>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</si>
  <si>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</si>
  <si>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</si>
  <si>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</si>
  <si>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</si>
  <si>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</si>
  <si>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</si>
  <si>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</si>
  <si>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</si>
  <si>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</si>
  <si>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</si>
  <si>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</si>
  <si>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</si>
  <si>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</si>
  <si>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</si>
  <si>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</si>
  <si>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</si>
  <si>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</si>
  <si>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</si>
  <si>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</si>
  <si>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</si>
  <si>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</si>
  <si>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</si>
  <si>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</si>
  <si>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</si>
  <si>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</si>
  <si>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</si>
  <si>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</si>
  <si>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</si>
  <si>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</si>
  <si>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</si>
  <si>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</si>
  <si>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</si>
  <si>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</si>
  <si>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</si>
  <si>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</si>
  <si>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</si>
  <si>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</si>
  <si>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</si>
  <si>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</si>
  <si>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</si>
  <si>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</si>
  <si>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</si>
  <si>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</si>
  <si>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</si>
  <si>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</si>
  <si>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</si>
  <si>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</si>
  <si>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</si>
  <si>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</si>
  <si>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</si>
  <si>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</si>
  <si>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</si>
  <si>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</si>
  <si>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</si>
  <si>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</si>
  <si>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</si>
  <si>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</si>
  <si>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</si>
  <si>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</si>
  <si>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</si>
  <si>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</si>
  <si>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</si>
  <si>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</si>
  <si>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</si>
  <si>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</si>
  <si>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</si>
  <si>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</si>
  <si>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</si>
  <si>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</si>
  <si>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</si>
  <si>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</si>
  <si>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</si>
  <si>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</si>
  <si>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</si>
  <si>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</si>
  <si>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</si>
  <si>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</si>
  <si>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</si>
  <si>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</si>
  <si>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</si>
  <si>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</si>
  <si>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</si>
  <si>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</si>
  <si>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</si>
  <si>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</si>
  <si>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</si>
  <si>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</si>
  <si>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</si>
  <si>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</si>
  <si>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</si>
  <si>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</si>
  <si>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</si>
  <si>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</si>
  <si>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</si>
  <si>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</si>
  <si>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</si>
  <si>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</si>
  <si>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</si>
  <si>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</si>
  <si>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</si>
  <si>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</si>
  <si>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</si>
  <si>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</si>
  <si>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</si>
  <si>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</si>
  <si>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</si>
  <si>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</si>
  <si>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</si>
  <si>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</si>
  <si>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</si>
  <si>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</si>
  <si>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</si>
  <si>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</si>
  <si>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</si>
  <si>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</si>
  <si>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</si>
  <si>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</si>
  <si>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</si>
  <si>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</si>
  <si>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</si>
  <si>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</si>
  <si>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</si>
  <si>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</si>
  <si>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</si>
  <si>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</si>
  <si>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</si>
  <si>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</si>
  <si>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</si>
  <si>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</si>
  <si>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</si>
  <si>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</si>
  <si>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</si>
  <si>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</si>
  <si>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</si>
  <si>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</si>
  <si>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</si>
  <si>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</si>
  <si>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</si>
  <si>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</si>
  <si>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</si>
  <si>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</si>
  <si>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</si>
  <si>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</si>
  <si>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</si>
  <si>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</si>
  <si>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</si>
  <si>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</si>
  <si>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</si>
  <si>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</si>
  <si>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</si>
  <si>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</si>
  <si>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</si>
  <si>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</si>
  <si>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</si>
  <si>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</si>
  <si>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</si>
  <si>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</si>
  <si>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</si>
  <si>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</si>
  <si>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</si>
  <si>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</si>
  <si>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</si>
  <si>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</si>
  <si>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</si>
  <si>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</si>
  <si>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</si>
  <si>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</si>
  <si>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</si>
  <si>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</si>
  <si>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</si>
  <si>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</si>
  <si>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</si>
  <si>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</si>
  <si>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</si>
  <si>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</si>
  <si>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</si>
  <si>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</si>
  <si>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</si>
  <si>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</si>
  <si>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</si>
  <si>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</si>
  <si>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</si>
  <si>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</si>
  <si>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</si>
  <si>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</si>
  <si>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</si>
  <si>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</si>
  <si>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</si>
  <si>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</si>
  <si>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</si>
  <si>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</si>
  <si>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</si>
  <si>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</si>
  <si>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</si>
  <si>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</si>
  <si>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</si>
  <si>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</si>
  <si>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</si>
  <si>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</si>
  <si>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</si>
  <si>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</si>
  <si>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</si>
  <si>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</si>
  <si>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</si>
  <si>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</si>
  <si>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</si>
  <si>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</si>
  <si>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</si>
  <si>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</si>
  <si>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</si>
  <si>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</si>
  <si>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</si>
  <si>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</si>
  <si>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</si>
  <si>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</si>
  <si>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</si>
  <si>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</si>
  <si>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</si>
  <si>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</si>
  <si>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</si>
  <si>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</si>
  <si>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</si>
  <si>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</si>
  <si>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</si>
  <si>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</si>
  <si>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</si>
  <si>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</si>
  <si>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</si>
  <si>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</si>
  <si>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</si>
  <si>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</si>
  <si>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</si>
  <si>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</si>
  <si>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</si>
  <si>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</si>
  <si>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</si>
  <si>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</si>
  <si>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</si>
  <si>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</si>
  <si>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</si>
  <si>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</si>
  <si>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</si>
  <si>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</si>
  <si>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</si>
  <si>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</si>
  <si>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</si>
  <si>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</si>
  <si>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</si>
  <si>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</si>
  <si>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</si>
  <si>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</si>
  <si>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</si>
  <si>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</si>
  <si>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</si>
  <si>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</si>
  <si>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</si>
  <si>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</si>
  <si>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</si>
  <si>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</si>
  <si>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</si>
  <si>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</si>
  <si>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</si>
  <si>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</si>
  <si>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</si>
  <si>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</si>
  <si>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</si>
  <si>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</si>
  <si>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</si>
  <si>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</si>
  <si>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</si>
  <si>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</si>
  <si>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</si>
  <si>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</si>
  <si>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</si>
  <si>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</si>
  <si>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</si>
  <si>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</si>
  <si>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</si>
  <si>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</si>
  <si>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</si>
  <si>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</si>
  <si>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</si>
  <si>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</si>
  <si>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</si>
  <si>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</si>
  <si>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</si>
  <si>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</si>
  <si>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</si>
  <si>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</si>
  <si>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</si>
  <si>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</si>
  <si>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</si>
  <si>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</si>
  <si>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</si>
  <si>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</si>
  <si>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</si>
  <si>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</si>
  <si>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</si>
  <si>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</si>
  <si>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</si>
  <si>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</si>
  <si>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</si>
  <si>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</si>
  <si>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</si>
  <si>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</si>
  <si>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</si>
  <si>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</si>
  <si>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</si>
  <si>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</si>
  <si>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</si>
  <si>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</si>
  <si>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</si>
  <si>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</si>
  <si>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</si>
  <si>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</si>
  <si>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</si>
  <si>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</si>
  <si>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</si>
  <si>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</si>
  <si>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</si>
  <si>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</si>
  <si>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</si>
  <si>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</si>
  <si>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</si>
  <si>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</si>
  <si>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</si>
  <si>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</si>
  <si>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</si>
  <si>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</si>
  <si>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</si>
  <si>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</si>
  <si>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</si>
  <si>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</si>
  <si>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</si>
  <si>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</si>
  <si>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</si>
  <si>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</si>
  <si>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</si>
  <si>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</si>
  <si>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</si>
  <si>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</si>
  <si>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</si>
  <si>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</si>
  <si>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</si>
  <si>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</si>
  <si>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</si>
  <si>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</si>
  <si>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</si>
  <si>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</si>
  <si>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</si>
  <si>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</si>
  <si>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</si>
  <si>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</si>
  <si>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</si>
  <si>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</si>
  <si>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</si>
  <si>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</si>
  <si>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</si>
  <si>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</si>
  <si>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</si>
  <si>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</si>
  <si>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</si>
  <si>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</si>
  <si>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</si>
  <si>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</si>
  <si>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</si>
  <si>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</si>
  <si>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</si>
  <si>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</si>
  <si>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</si>
  <si>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</si>
  <si>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</si>
  <si>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</si>
  <si>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</si>
  <si>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</si>
  <si>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</si>
  <si>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</si>
  <si>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</si>
  <si>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</si>
  <si>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</si>
  <si>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</si>
  <si>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</si>
  <si>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</si>
  <si>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</si>
  <si>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</si>
  <si>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</si>
  <si>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</si>
  <si>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</si>
  <si>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</si>
  <si>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</si>
  <si>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</si>
  <si>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</si>
  <si>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</si>
  <si>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</si>
  <si>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</si>
  <si>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</si>
  <si>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</si>
  <si>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</si>
  <si>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</si>
  <si>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</si>
  <si>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</si>
  <si>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</si>
  <si>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</si>
  <si>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</si>
  <si>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</si>
  <si>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</si>
  <si>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</si>
  <si>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</si>
  <si>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</si>
  <si>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</si>
  <si>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</si>
  <si>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</si>
  <si>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</si>
  <si>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</si>
  <si>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</si>
  <si>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</si>
  <si>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</si>
  <si>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</si>
  <si>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</si>
  <si>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</si>
  <si>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</si>
  <si>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</si>
  <si>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</si>
  <si>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</si>
  <si>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</si>
  <si>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</si>
  <si>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</si>
  <si>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</si>
  <si>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</si>
  <si>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</si>
  <si>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</si>
  <si>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</si>
  <si>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</si>
  <si>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</si>
  <si>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</si>
  <si>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</si>
  <si>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</si>
  <si>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</si>
  <si>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</si>
  <si>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</si>
  <si>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</si>
  <si>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</si>
  <si>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</si>
  <si>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</si>
  <si>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</si>
  <si>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</si>
  <si>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</si>
  <si>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</si>
  <si>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</si>
  <si>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</si>
  <si>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</si>
  <si>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</si>
  <si>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</si>
  <si>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</si>
  <si>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</si>
  <si>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</si>
  <si>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</si>
  <si>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</si>
  <si>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</si>
  <si>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</si>
  <si>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</si>
  <si>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</si>
  <si>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</si>
  <si>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</si>
  <si>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</si>
  <si>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</si>
  <si>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</si>
  <si>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</si>
  <si>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</si>
  <si>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</si>
  <si>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</si>
  <si>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</si>
  <si>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</si>
  <si>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</si>
  <si>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</si>
  <si>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</si>
  <si>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</si>
  <si>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</si>
  <si>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</si>
  <si>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</si>
  <si>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</si>
  <si>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</si>
  <si>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</si>
  <si>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</si>
  <si>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</si>
  <si>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</si>
  <si>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</si>
  <si>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</si>
  <si>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</si>
  <si>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</si>
  <si>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</si>
  <si>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</si>
  <si>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</si>
  <si>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</si>
  <si>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</si>
  <si>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</si>
  <si>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</si>
  <si>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</si>
  <si>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</si>
  <si>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</si>
  <si>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</si>
  <si>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</si>
  <si>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</si>
  <si>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</si>
  <si>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</si>
  <si>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</si>
  <si>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</si>
  <si>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</si>
  <si>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</si>
  <si>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</si>
  <si>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</si>
  <si>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</si>
  <si>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</si>
  <si>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</si>
  <si>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</si>
  <si>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</si>
  <si>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</si>
  <si>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</si>
  <si>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</si>
  <si>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</si>
  <si>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</si>
  <si>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</si>
  <si>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</si>
  <si>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</si>
  <si>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</si>
  <si>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</si>
  <si>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</si>
  <si>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</si>
  <si>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</si>
  <si>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</si>
  <si>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</si>
  <si>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</si>
  <si>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</si>
  <si>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</si>
  <si>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</si>
  <si>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</si>
  <si>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</si>
  <si>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</si>
  <si>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</si>
  <si>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</si>
  <si>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</si>
  <si>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</si>
  <si>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</si>
  <si>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</si>
  <si>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</si>
  <si>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</si>
  <si>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</si>
  <si>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</si>
  <si>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</si>
  <si>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</si>
  <si>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</si>
  <si>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</si>
  <si>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</si>
  <si>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</si>
  <si>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</si>
  <si>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</si>
  <si>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</si>
  <si>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</si>
  <si>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</si>
  <si>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</si>
  <si>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</si>
  <si>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</si>
  <si>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</si>
  <si>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</si>
  <si>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</si>
  <si>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</si>
  <si>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</si>
  <si>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</si>
  <si>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</si>
  <si>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</si>
  <si>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</si>
  <si>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</si>
  <si>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</si>
  <si>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</si>
  <si>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</si>
  <si>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</si>
  <si>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</si>
  <si>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</si>
  <si>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</si>
  <si>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</si>
  <si>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</si>
  <si>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</si>
  <si>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</si>
  <si>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</si>
  <si>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</si>
  <si>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</si>
  <si>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</si>
  <si>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</si>
  <si>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</si>
  <si>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</si>
  <si>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</si>
  <si>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</si>
  <si>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</si>
  <si>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</si>
  <si>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</si>
  <si>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</si>
  <si>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</si>
  <si>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</si>
  <si>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</si>
  <si>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</si>
  <si>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</si>
  <si>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</si>
  <si>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</si>
  <si>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</si>
  <si>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</si>
  <si>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</si>
  <si>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</si>
  <si>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</si>
  <si>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</si>
  <si>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</si>
  <si>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</si>
  <si>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</si>
  <si>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</si>
  <si>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</si>
  <si>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</si>
  <si>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</si>
  <si>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</si>
  <si>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</si>
  <si>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</si>
  <si>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</si>
  <si>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</si>
  <si>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</si>
  <si>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</si>
  <si>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</si>
  <si>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</si>
  <si>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</si>
  <si>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</si>
  <si>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</si>
  <si>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</si>
  <si>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</si>
  <si>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</si>
  <si>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</si>
  <si>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</si>
  <si>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</si>
  <si>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</si>
  <si>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</si>
  <si>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</si>
  <si>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</si>
  <si>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</si>
  <si>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</si>
  <si>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</si>
  <si>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</si>
  <si>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</si>
  <si>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</si>
  <si>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</si>
  <si>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</si>
  <si>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</si>
  <si>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</si>
  <si>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</si>
  <si>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</si>
  <si>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</si>
  <si>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</si>
  <si>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</si>
  <si>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</si>
  <si>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</si>
  <si>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</si>
  <si>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</si>
  <si>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</si>
  <si>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</si>
  <si>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</si>
  <si>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</si>
  <si>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</si>
  <si>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</si>
  <si>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</si>
  <si>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</si>
  <si>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</si>
  <si>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</si>
  <si>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</si>
  <si>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</si>
  <si>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</si>
  <si>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</si>
  <si>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</si>
  <si>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</si>
  <si>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</si>
  <si>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</si>
  <si>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</si>
  <si>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</si>
  <si>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</si>
  <si>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</si>
  <si>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</si>
  <si>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</si>
  <si>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</si>
  <si>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</si>
  <si>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</si>
  <si>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</si>
  <si>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</si>
  <si>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</si>
  <si>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</si>
  <si>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</si>
  <si>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</si>
  <si>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</si>
  <si>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</si>
  <si>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</si>
  <si>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</si>
  <si>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</si>
  <si>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</si>
  <si>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</si>
  <si>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</si>
  <si>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</si>
  <si>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</si>
  <si>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</si>
  <si>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</si>
  <si>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</si>
  <si>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</si>
  <si>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</si>
  <si>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</si>
  <si>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</si>
  <si>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</si>
  <si>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</si>
  <si>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</si>
  <si>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</si>
  <si>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</si>
  <si>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</si>
  <si>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</si>
  <si>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</si>
  <si>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</si>
  <si>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</si>
  <si>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</si>
  <si>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</si>
  <si>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</si>
  <si>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</si>
  <si>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</si>
  <si>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</si>
  <si>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</si>
  <si>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</si>
  <si>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</si>
  <si>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</si>
  <si>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</si>
  <si>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</si>
  <si>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</si>
  <si>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</si>
  <si>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</si>
  <si>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</si>
  <si>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</si>
  <si>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</si>
  <si>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</si>
  <si>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</si>
  <si>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</si>
  <si>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</si>
  <si>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</si>
  <si>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</si>
  <si>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</si>
  <si>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</si>
  <si>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</si>
  <si>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</si>
  <si>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</si>
  <si>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</si>
  <si>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</si>
  <si>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</si>
  <si>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</si>
  <si>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</si>
  <si>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</si>
  <si>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</si>
  <si>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</si>
  <si>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</si>
  <si>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</si>
  <si>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</si>
  <si>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</si>
  <si>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</si>
  <si>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</si>
  <si>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</si>
  <si>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</si>
  <si>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</si>
  <si>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</si>
  <si>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</si>
  <si>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</si>
  <si>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</si>
  <si>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</si>
  <si>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</si>
  <si>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</si>
  <si>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</si>
  <si>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</si>
  <si>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</si>
  <si>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</si>
  <si>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</si>
  <si>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</si>
  <si>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</si>
  <si>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</si>
  <si>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</si>
  <si>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</si>
  <si>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</si>
  <si>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</si>
  <si>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</si>
  <si>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</si>
  <si>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</si>
  <si>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</si>
  <si>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</si>
  <si>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</si>
  <si>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</si>
  <si>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</si>
  <si>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</si>
  <si>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</si>
  <si>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</si>
  <si>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</si>
  <si>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</si>
  <si>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</si>
  <si>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</si>
  <si>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</si>
  <si>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</si>
  <si>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</si>
  <si>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</si>
  <si>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</si>
  <si>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</si>
  <si>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</si>
  <si>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</si>
  <si>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</si>
  <si>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</si>
  <si>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</si>
  <si>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</si>
  <si>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</si>
  <si>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</si>
  <si>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</si>
  <si>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</si>
  <si>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</si>
  <si>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</si>
  <si>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</si>
  <si>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</si>
  <si>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</si>
  <si>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</si>
  <si>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</si>
  <si>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</si>
  <si>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</si>
  <si>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</si>
  <si>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</si>
  <si>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</si>
  <si>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</si>
  <si>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</si>
  <si>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</si>
  <si>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</si>
  <si>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</si>
  <si>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</si>
  <si>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</si>
  <si>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</si>
  <si>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</si>
  <si>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</si>
  <si>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</si>
  <si>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</si>
  <si>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</si>
  <si>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</si>
  <si>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</si>
  <si>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</si>
  <si>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</si>
  <si>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</si>
  <si>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</si>
  <si>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</si>
  <si>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</si>
  <si>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</si>
  <si>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</si>
  <si>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</si>
  <si>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</si>
  <si>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</si>
  <si>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</si>
  <si>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</si>
  <si>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</si>
  <si>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</si>
  <si>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</si>
  <si>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</si>
  <si>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</si>
  <si>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</si>
  <si>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</si>
  <si>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</si>
  <si>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</si>
  <si>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</si>
  <si>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</si>
  <si>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</si>
  <si>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</si>
  <si>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</si>
  <si>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</si>
  <si>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</si>
  <si>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</si>
  <si>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</si>
  <si>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</si>
  <si>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</si>
  <si>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</si>
  <si>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</si>
  <si>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</si>
  <si>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</si>
  <si>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</si>
  <si>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</si>
  <si>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</si>
  <si>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</si>
  <si>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</si>
  <si>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</si>
  <si>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</si>
  <si>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</si>
  <si>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</si>
  <si>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</si>
  <si>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</si>
  <si>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</si>
  <si>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</si>
  <si>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</si>
  <si>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</si>
  <si>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</si>
  <si>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</si>
  <si>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</si>
  <si>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</si>
  <si>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</si>
  <si>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</si>
  <si>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</si>
  <si>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</si>
  <si>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</si>
  <si>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</si>
  <si>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</si>
  <si>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</si>
  <si>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</si>
  <si>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</si>
  <si>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</si>
  <si>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</si>
  <si>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</si>
  <si>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</si>
  <si>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</si>
  <si>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</si>
  <si>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</si>
  <si>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</si>
  <si>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</si>
  <si>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</si>
  <si>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</si>
  <si>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</si>
  <si>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</si>
  <si>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</si>
  <si>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</si>
  <si>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</si>
  <si>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</si>
  <si>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</si>
  <si>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</si>
  <si>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</si>
  <si>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</si>
  <si>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</si>
  <si>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</si>
  <si>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</si>
  <si>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</si>
  <si>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</si>
  <si>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</si>
  <si>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</si>
  <si>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</si>
  <si>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</si>
  <si>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</si>
  <si>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</si>
  <si>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</si>
  <si>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</si>
  <si>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</si>
  <si>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</si>
  <si>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</si>
  <si>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</si>
  <si>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</si>
  <si>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</si>
  <si>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</si>
  <si>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</si>
  <si>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</si>
  <si>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</si>
  <si>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</si>
  <si>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</si>
  <si>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</si>
  <si>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</si>
  <si>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</si>
  <si>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</si>
  <si>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</si>
  <si>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</si>
  <si>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</si>
  <si>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</si>
  <si>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</si>
  <si>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</si>
  <si>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</si>
  <si>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</si>
  <si>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</si>
  <si>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</si>
  <si>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</si>
  <si>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</si>
  <si>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</si>
  <si>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</si>
  <si>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</si>
  <si>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</si>
  <si>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</si>
  <si>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</si>
  <si>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</si>
  <si>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</si>
  <si>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</si>
  <si>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</si>
  <si>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</si>
  <si>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</si>
  <si>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</si>
  <si>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</si>
  <si>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</si>
  <si>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</si>
  <si>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</si>
  <si>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</si>
  <si>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</si>
  <si>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</si>
  <si>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</si>
  <si>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</si>
  <si>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</si>
  <si>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</si>
  <si>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</si>
  <si>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</si>
  <si>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</si>
  <si>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</si>
  <si>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</si>
  <si>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</si>
  <si>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</si>
  <si>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</si>
  <si>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</si>
  <si>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</si>
  <si>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</si>
  <si>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</si>
  <si>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</si>
  <si>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</si>
  <si>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</si>
  <si>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</si>
  <si>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</si>
  <si>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</si>
  <si>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</si>
  <si>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</si>
  <si>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</si>
  <si>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</si>
  <si>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</si>
  <si>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</si>
  <si>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</si>
  <si>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</si>
  <si>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</si>
  <si>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</si>
  <si>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</si>
  <si>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</si>
  <si>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</si>
  <si>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</si>
  <si>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</si>
  <si>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</si>
  <si>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</si>
  <si>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</si>
  <si>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</si>
  <si>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</si>
  <si>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</si>
  <si>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</si>
  <si>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</si>
  <si>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</si>
  <si>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</si>
  <si>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</si>
  <si>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</si>
  <si>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</si>
  <si>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</si>
  <si>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</si>
  <si>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</si>
  <si>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</si>
  <si>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</si>
  <si>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</si>
  <si>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</si>
  <si>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</si>
  <si>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</si>
  <si>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</si>
  <si>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</si>
  <si>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</si>
  <si>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</si>
  <si>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</si>
  <si>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</si>
  <si>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</si>
  <si>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</si>
  <si>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</si>
  <si>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</si>
  <si>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</si>
  <si>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</si>
  <si>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</si>
  <si>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</si>
  <si>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</si>
  <si>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</si>
  <si>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</si>
  <si>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</si>
  <si>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</si>
  <si>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</si>
  <si>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</si>
  <si>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</si>
  <si>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</si>
  <si>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</si>
  <si>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</si>
  <si>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</si>
  <si>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</si>
  <si>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</si>
  <si>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</si>
  <si>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</si>
  <si>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</si>
  <si>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</si>
  <si>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</si>
  <si>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</si>
  <si>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</si>
  <si>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</si>
  <si>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</si>
  <si>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</si>
  <si>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</si>
  <si>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</si>
  <si>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</si>
  <si>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</si>
  <si>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</si>
  <si>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</si>
  <si>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</si>
  <si>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</si>
  <si>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</si>
  <si>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</si>
  <si>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</si>
  <si>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</si>
  <si>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</si>
  <si>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</si>
  <si>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</si>
  <si>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</si>
  <si>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</si>
  <si>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</si>
  <si>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</si>
  <si>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</si>
  <si>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</si>
  <si>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</si>
  <si>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</si>
  <si>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</si>
  <si>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</si>
  <si>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</si>
  <si>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</si>
  <si>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</si>
  <si>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</si>
  <si>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</si>
  <si>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</si>
  <si>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</si>
  <si>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</si>
  <si>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</si>
  <si>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</si>
  <si>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</si>
  <si>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</si>
  <si>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</si>
  <si>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</si>
  <si>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</si>
  <si>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</si>
  <si>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</si>
  <si>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</si>
  <si>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</si>
  <si>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</si>
  <si>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</si>
  <si>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</si>
  <si>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</si>
  <si>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</si>
  <si>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</si>
  <si>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</si>
  <si>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</si>
  <si>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</si>
  <si>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</si>
  <si>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</si>
  <si>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</si>
  <si>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</si>
  <si>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</si>
  <si>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</si>
  <si>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</si>
  <si>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</si>
  <si>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</si>
  <si>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</si>
  <si>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</si>
  <si>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</si>
  <si>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</si>
  <si>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</si>
  <si>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</si>
  <si>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</si>
  <si>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</si>
  <si>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</si>
  <si>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</si>
  <si>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</si>
  <si>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</si>
  <si>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</si>
  <si>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</si>
  <si>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</si>
  <si>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</si>
  <si>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</si>
  <si>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</si>
  <si>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</si>
  <si>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</si>
  <si>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</si>
  <si>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</si>
  <si>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</si>
  <si>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</si>
  <si>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</si>
  <si>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</si>
  <si>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</si>
  <si>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</si>
  <si>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</si>
  <si>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</si>
  <si>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</si>
  <si>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</si>
  <si>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</si>
  <si>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</si>
  <si>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</si>
  <si>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</si>
  <si>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</si>
  <si>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</si>
  <si>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</si>
  <si>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</si>
  <si>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</si>
  <si>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</si>
  <si>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</si>
  <si>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</si>
  <si>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</si>
  <si>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</si>
  <si>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</si>
  <si>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</si>
  <si>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</si>
  <si>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</si>
  <si>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</si>
  <si>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</si>
  <si>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</si>
  <si>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</si>
  <si>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</si>
  <si>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</si>
  <si>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</si>
  <si>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</si>
  <si>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</si>
  <si>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</si>
  <si>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</si>
  <si>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</si>
  <si>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</si>
  <si>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</si>
  <si>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</si>
  <si>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</si>
  <si>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</si>
  <si>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</si>
  <si>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</si>
  <si>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</si>
  <si>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</si>
  <si>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</si>
  <si>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</si>
  <si>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</si>
  <si>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</si>
  <si>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</si>
  <si>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</si>
  <si>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</si>
  <si>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</si>
  <si>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</si>
  <si>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</si>
  <si>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</si>
  <si>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</si>
  <si>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</si>
  <si>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</si>
  <si>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</si>
  <si>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</si>
  <si>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</si>
  <si>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</si>
  <si>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</si>
  <si>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</si>
  <si>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</si>
  <si>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</si>
  <si>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</si>
  <si>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</si>
  <si>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</si>
  <si>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</si>
  <si>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</si>
  <si>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</si>
  <si>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</si>
  <si>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</si>
  <si>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</si>
  <si>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</si>
  <si>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</si>
  <si>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</si>
  <si>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</si>
  <si>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</si>
  <si>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</si>
  <si>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</si>
  <si>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</si>
  <si>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</si>
  <si>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</si>
  <si>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</si>
  <si>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</si>
  <si>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</si>
  <si>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</si>
  <si>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</si>
  <si>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</si>
  <si>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</si>
  <si>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</si>
  <si>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</si>
  <si>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</si>
  <si>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</si>
  <si>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</si>
  <si>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</si>
  <si>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</si>
  <si>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</si>
  <si>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</si>
  <si>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</si>
  <si>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</si>
  <si>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</si>
  <si>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</si>
  <si>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</si>
  <si>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</si>
  <si>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</si>
  <si>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</si>
  <si>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</si>
  <si>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</si>
  <si>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</si>
  <si>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</si>
  <si>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</si>
  <si>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</si>
  <si>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</si>
  <si>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</si>
  <si>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</si>
  <si>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</si>
  <si>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</si>
  <si>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</si>
  <si>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</si>
  <si>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</si>
  <si>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</si>
  <si>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</si>
  <si>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</si>
  <si>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</si>
  <si>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</si>
  <si>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</si>
  <si>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</si>
  <si>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</si>
  <si>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</si>
  <si>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</si>
  <si>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</si>
  <si>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</si>
  <si>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</si>
  <si>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</si>
  <si>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</si>
  <si>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</si>
  <si>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</si>
  <si>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</si>
  <si>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</si>
  <si>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</si>
  <si>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</si>
  <si>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</si>
  <si>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</si>
  <si>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</si>
  <si>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</si>
  <si>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</si>
  <si>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</si>
  <si>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</si>
  <si>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</si>
  <si>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</si>
  <si>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</si>
  <si>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</si>
  <si>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</si>
  <si>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</si>
  <si>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</si>
  <si>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</si>
  <si>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</si>
  <si>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</si>
  <si>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</si>
  <si>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</si>
  <si>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</si>
  <si>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</si>
  <si>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</si>
  <si>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</si>
  <si>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</si>
  <si>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</si>
  <si>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</si>
  <si>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</si>
  <si>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</si>
  <si>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</si>
  <si>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</si>
  <si>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</si>
  <si>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</si>
  <si>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</si>
  <si>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</si>
  <si>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</si>
  <si>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</si>
  <si>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</si>
  <si>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</si>
  <si>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</si>
  <si>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</si>
  <si>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</si>
  <si>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</si>
  <si>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</si>
  <si>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</si>
  <si>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</si>
  <si>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</si>
  <si>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</si>
  <si>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</si>
  <si>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</si>
  <si>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</si>
  <si>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</si>
  <si>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</si>
  <si>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</si>
  <si>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</si>
  <si>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</si>
  <si>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</si>
  <si>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</si>
  <si>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</si>
  <si>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</si>
  <si>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</si>
  <si>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</si>
  <si>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</si>
  <si>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</si>
  <si>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</si>
  <si>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</si>
  <si>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</si>
  <si>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</si>
  <si>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</si>
  <si>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</si>
  <si>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</si>
  <si>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</si>
  <si>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</si>
  <si>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</si>
  <si>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</si>
  <si>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</si>
  <si>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</si>
  <si>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</si>
  <si>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</si>
  <si>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</si>
  <si>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</si>
  <si>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</si>
  <si>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</si>
  <si>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</si>
  <si>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</si>
  <si>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</si>
  <si>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</si>
  <si>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</si>
  <si>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</si>
  <si>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</si>
  <si>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</si>
  <si>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</si>
  <si>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</si>
  <si>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</si>
  <si>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</si>
  <si>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</si>
  <si>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</si>
  <si>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</si>
  <si>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</si>
  <si>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</si>
  <si>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</si>
  <si>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</si>
  <si>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</si>
  <si>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</si>
  <si>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</si>
  <si>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</si>
  <si>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</si>
  <si>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</si>
  <si>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</si>
  <si>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</si>
  <si>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</si>
  <si>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</si>
  <si>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</si>
  <si>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</si>
  <si>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</si>
  <si>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</si>
  <si>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</si>
  <si>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</si>
  <si>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</si>
  <si>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</si>
  <si>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</si>
  <si>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</si>
  <si>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</si>
  <si>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</si>
  <si>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</si>
  <si>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</si>
  <si>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</si>
  <si>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</si>
  <si>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</si>
  <si>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</si>
  <si>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</si>
  <si>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</si>
  <si>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</si>
  <si>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</si>
  <si>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</si>
  <si>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</si>
  <si>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</si>
  <si>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</si>
  <si>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</si>
  <si>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</si>
  <si>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</si>
  <si>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</si>
  <si>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</si>
  <si>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</si>
  <si>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</si>
  <si>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</si>
  <si>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</si>
  <si>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</si>
  <si>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</si>
  <si>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</si>
  <si>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</si>
  <si>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</si>
  <si>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</si>
  <si>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</si>
  <si>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</si>
  <si>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</si>
  <si>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</si>
  <si>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</si>
  <si>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</si>
  <si>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</si>
  <si>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</si>
  <si>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</si>
  <si>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</si>
  <si>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</si>
  <si>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</si>
  <si>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</si>
  <si>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</si>
  <si>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</si>
  <si>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</si>
  <si>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</si>
  <si>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</si>
  <si>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</si>
  <si>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</si>
  <si>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</si>
  <si>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</si>
  <si>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</si>
  <si>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</si>
  <si>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</si>
  <si>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</si>
  <si>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</si>
  <si>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</si>
  <si>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</si>
  <si>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</si>
  <si>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</si>
  <si>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</si>
  <si>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</si>
  <si>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</si>
  <si>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</si>
  <si>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</si>
  <si>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</si>
  <si>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</si>
  <si>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</si>
  <si>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</si>
  <si>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</si>
  <si>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</si>
  <si>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</si>
  <si>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</si>
  <si>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</si>
  <si>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</si>
  <si>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</si>
  <si>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</si>
  <si>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</si>
  <si>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</si>
  <si>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</si>
  <si>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</si>
  <si>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</si>
  <si>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</si>
  <si>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</si>
  <si>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</si>
  <si>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</si>
  <si>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</si>
  <si>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</si>
  <si>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</si>
  <si>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</si>
  <si>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</si>
  <si>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</si>
  <si>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</si>
  <si>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</si>
  <si>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</si>
  <si>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</si>
  <si>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</si>
  <si>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</si>
  <si>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</si>
  <si>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</si>
  <si>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</si>
  <si>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</si>
  <si>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</si>
  <si>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</si>
  <si>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</si>
  <si>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</si>
  <si>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</si>
  <si>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</si>
  <si>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</si>
  <si>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</si>
  <si>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</si>
  <si>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</si>
  <si>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</si>
  <si>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</si>
  <si>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</si>
  <si>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</si>
  <si>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</si>
  <si>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</si>
  <si>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</si>
  <si>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</si>
  <si>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</si>
  <si>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</si>
  <si>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</si>
  <si>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</si>
  <si>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</si>
  <si>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</si>
  <si>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</si>
  <si>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</si>
  <si>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</si>
  <si>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</si>
  <si>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</si>
  <si>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</si>
  <si>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</si>
  <si>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</si>
  <si>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</si>
  <si>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</si>
  <si>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</si>
  <si>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</si>
  <si>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</si>
  <si>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</si>
  <si>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</si>
  <si>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</si>
  <si>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</si>
  <si>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</si>
  <si>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</si>
  <si>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</si>
  <si>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</si>
  <si>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</si>
  <si>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</si>
  <si>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</si>
  <si>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</si>
  <si>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</si>
  <si>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</si>
  <si>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</si>
  <si>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</si>
  <si>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</si>
  <si>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</si>
  <si>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</si>
  <si>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</si>
  <si>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</si>
  <si>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</si>
  <si>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</si>
  <si>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</si>
  <si>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</si>
  <si>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</si>
  <si>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</si>
  <si>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</si>
  <si>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</si>
  <si>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</si>
  <si>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</si>
  <si>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</si>
  <si>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</si>
  <si>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</si>
  <si>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</si>
  <si>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</si>
  <si>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</si>
  <si>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</si>
  <si>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</si>
  <si>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</si>
  <si>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</si>
  <si>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</si>
  <si>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</si>
  <si>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</si>
  <si>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</si>
  <si>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</si>
  <si>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</si>
  <si>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</si>
  <si>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</si>
  <si>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</si>
  <si>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</si>
  <si>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</si>
  <si>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</si>
  <si>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</si>
  <si>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</si>
  <si>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</si>
  <si>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</si>
  <si>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</si>
  <si>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</si>
  <si>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</si>
  <si>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</si>
  <si>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</si>
  <si>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</si>
  <si>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</si>
  <si>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</si>
  <si>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</si>
  <si>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</si>
  <si>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</si>
  <si>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</si>
  <si>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</si>
  <si>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</si>
  <si>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</si>
  <si>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</si>
  <si>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</si>
  <si>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</si>
  <si>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</si>
  <si>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</si>
  <si>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</si>
  <si>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</si>
  <si>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</si>
  <si>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</si>
  <si>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</si>
  <si>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</si>
  <si>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</si>
  <si>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</si>
  <si>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</si>
  <si>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</si>
  <si>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</si>
  <si>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</si>
  <si>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</si>
  <si>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</si>
  <si>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</si>
  <si>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</si>
  <si>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</si>
  <si>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</si>
  <si>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</si>
  <si>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</si>
  <si>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</si>
  <si>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</si>
  <si>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</si>
  <si>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</si>
  <si>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</si>
  <si>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</si>
  <si>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</si>
  <si>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</si>
  <si>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</si>
  <si>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</si>
  <si>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</si>
  <si>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</si>
  <si>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</si>
  <si>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</si>
  <si>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</si>
  <si>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</si>
  <si>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</si>
  <si>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</si>
  <si>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</si>
  <si>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</si>
  <si>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</si>
  <si>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</si>
  <si>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</si>
  <si>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</si>
  <si>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</si>
  <si>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</si>
  <si>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</si>
  <si>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</si>
  <si>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</si>
  <si>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</si>
  <si>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</si>
  <si>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</si>
  <si>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</si>
  <si>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</si>
  <si>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</si>
  <si>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</si>
  <si>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</si>
  <si>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</si>
  <si>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</si>
  <si>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</si>
  <si>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</si>
  <si>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</si>
  <si>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</si>
  <si>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</si>
  <si>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</si>
  <si>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</si>
  <si>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</si>
  <si>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</si>
  <si>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</si>
  <si>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</si>
  <si>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</si>
  <si>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</si>
  <si>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</si>
  <si>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</si>
  <si>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</si>
  <si>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</si>
  <si>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</si>
  <si>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</si>
  <si>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</si>
  <si>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</si>
  <si>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</si>
  <si>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</si>
  <si>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</si>
  <si>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</si>
  <si>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</si>
  <si>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</si>
  <si>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</si>
  <si>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</si>
  <si>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</si>
  <si>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</si>
  <si>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</si>
  <si>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</si>
  <si>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</si>
  <si>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</si>
  <si>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</si>
  <si>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</si>
  <si>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</si>
  <si>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</si>
  <si>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</si>
  <si>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</si>
  <si>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</si>
  <si>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</si>
  <si>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</si>
  <si>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</si>
  <si>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</si>
  <si>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</si>
  <si>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</si>
  <si>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</si>
  <si>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</si>
  <si>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</si>
  <si>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</si>
  <si>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</si>
  <si>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</si>
  <si>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</si>
  <si>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</si>
  <si>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</si>
  <si>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</si>
  <si>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</si>
  <si>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</si>
  <si>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</si>
  <si>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</si>
  <si>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</si>
  <si>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</si>
  <si>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</si>
  <si>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</si>
  <si>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</si>
  <si>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</si>
  <si>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</si>
  <si>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</si>
  <si>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</si>
  <si>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</si>
  <si>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</si>
  <si>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</si>
  <si>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</si>
  <si>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</si>
  <si>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</si>
  <si>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</si>
  <si>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</si>
  <si>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</si>
  <si>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</si>
  <si>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</si>
  <si>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</si>
  <si>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</si>
  <si>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</si>
  <si>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</si>
  <si>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</si>
  <si>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</si>
  <si>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</si>
  <si>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</si>
  <si>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</si>
  <si>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</si>
  <si>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</si>
  <si>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</si>
  <si>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</si>
  <si>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</si>
  <si>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</si>
  <si>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</si>
  <si>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</si>
  <si>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</si>
  <si>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</si>
  <si>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</si>
  <si>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</si>
  <si>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</si>
  <si>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</si>
  <si>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</si>
  <si>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</si>
  <si>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</si>
  <si>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</si>
  <si>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</si>
  <si>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</si>
  <si>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</si>
  <si>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</si>
  <si>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</si>
  <si>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</si>
  <si>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</si>
  <si>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</si>
  <si>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</si>
  <si>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</si>
  <si>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</si>
  <si>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</si>
  <si>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</si>
  <si>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</si>
  <si>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</si>
  <si>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</si>
  <si>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</si>
  <si>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</si>
  <si>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</si>
  <si>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</si>
  <si>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</si>
  <si>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</si>
  <si>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</si>
  <si>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</si>
  <si>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</si>
  <si>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</si>
  <si>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</si>
  <si>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</si>
  <si>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</si>
  <si>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</si>
  <si>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</si>
  <si>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</si>
  <si>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</si>
  <si>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</si>
  <si>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</si>
  <si>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</si>
  <si>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</si>
  <si>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</si>
  <si>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</si>
  <si>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</si>
  <si>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</si>
  <si>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</si>
  <si>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</si>
  <si>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</si>
  <si>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</si>
  <si>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</si>
  <si>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</si>
  <si>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</si>
  <si>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</si>
  <si>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</si>
  <si>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</si>
  <si>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</si>
  <si>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</si>
  <si>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</si>
  <si>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</si>
  <si>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</si>
  <si>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</si>
  <si>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</si>
  <si>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</si>
  <si>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</si>
  <si>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</si>
  <si>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</si>
  <si>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</si>
  <si>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</si>
  <si>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</si>
  <si>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</si>
  <si>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</si>
  <si>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</si>
  <si>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</si>
  <si>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</si>
  <si>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</si>
  <si>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</si>
  <si>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</si>
  <si>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</si>
  <si>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</si>
  <si>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</si>
  <si>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</si>
  <si>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</si>
  <si>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</si>
  <si>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</si>
  <si>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</si>
  <si>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</si>
  <si>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</si>
  <si>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</si>
  <si>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</si>
  <si>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</si>
  <si>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</si>
  <si>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</si>
  <si>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</si>
  <si>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</si>
  <si>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</si>
  <si>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</si>
  <si>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</si>
  <si>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</si>
  <si>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</si>
  <si>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</si>
  <si>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</si>
  <si>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</si>
  <si>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</si>
  <si>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</si>
  <si>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</si>
  <si>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</si>
  <si>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</si>
  <si>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</si>
  <si>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</si>
  <si>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</si>
  <si>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</si>
  <si>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</si>
  <si>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</si>
  <si>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</si>
  <si>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</si>
  <si>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</si>
  <si>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</si>
  <si>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</si>
  <si>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</si>
  <si>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</si>
  <si>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</si>
  <si>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</si>
  <si>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</si>
  <si>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</si>
  <si>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</si>
  <si>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</si>
  <si>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</si>
  <si>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</si>
  <si>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</si>
  <si>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</si>
  <si>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</si>
  <si>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</si>
  <si>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</si>
  <si>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</si>
  <si>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</si>
  <si>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</si>
  <si>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</si>
  <si>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</si>
  <si>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</si>
  <si>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</si>
  <si>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</si>
  <si>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</si>
  <si>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</si>
  <si>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</si>
  <si>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</si>
  <si>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</si>
  <si>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</si>
  <si>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</si>
  <si>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</si>
  <si>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</si>
  <si>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</si>
  <si>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</si>
  <si>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</si>
  <si>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</si>
  <si>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</si>
  <si>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</si>
  <si>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</si>
  <si>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</si>
  <si>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</si>
  <si>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</si>
  <si>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</si>
  <si>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</si>
  <si>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</si>
  <si>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</si>
  <si>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</si>
  <si>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</si>
  <si>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</si>
  <si>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</si>
  <si>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</si>
  <si>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</si>
  <si>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</si>
  <si>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</si>
  <si>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</si>
  <si>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</si>
  <si>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</si>
  <si>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</si>
  <si>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</si>
  <si>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</si>
  <si>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</si>
  <si>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</si>
  <si>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</si>
  <si>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</si>
  <si>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</si>
  <si>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</si>
  <si>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</si>
  <si>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</si>
  <si>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</si>
  <si>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</si>
  <si>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</si>
  <si>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</si>
  <si>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</si>
  <si>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</si>
  <si>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</si>
  <si>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</si>
  <si>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</si>
  <si>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</si>
  <si>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</si>
  <si>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</si>
  <si>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</si>
  <si>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</si>
  <si>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</si>
  <si>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</si>
  <si>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</si>
  <si>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</si>
  <si>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</si>
  <si>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</si>
  <si>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</si>
  <si>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</si>
  <si>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</si>
  <si>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</si>
  <si>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</si>
  <si>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</si>
  <si>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</si>
  <si>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</si>
  <si>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</si>
  <si>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</si>
  <si>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</si>
  <si>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</si>
  <si>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</si>
  <si>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</si>
  <si>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</si>
  <si>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</si>
  <si>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</si>
  <si>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</si>
  <si>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</si>
  <si>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</si>
  <si>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</si>
  <si>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</si>
  <si>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</si>
  <si>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</si>
  <si>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</si>
  <si>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</si>
  <si>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</si>
  <si>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</si>
  <si>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</si>
  <si>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</si>
  <si>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</si>
  <si>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</si>
  <si>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</si>
  <si>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</si>
  <si>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</si>
  <si>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</si>
  <si>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</si>
  <si>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</si>
  <si>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</si>
  <si>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</si>
  <si>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</si>
  <si>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</si>
  <si>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</si>
  <si>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</si>
  <si>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</si>
  <si>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</si>
  <si>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</si>
  <si>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</si>
  <si>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</si>
  <si>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</si>
  <si>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</si>
  <si>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</si>
  <si>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</si>
  <si>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</si>
  <si>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</si>
  <si>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</si>
  <si>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</si>
  <si>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</si>
  <si>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</si>
  <si>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</si>
  <si>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</si>
  <si>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</si>
  <si>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</si>
  <si>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</si>
  <si>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</si>
  <si>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</si>
  <si>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</si>
  <si>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</si>
  <si>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</si>
  <si>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</si>
  <si>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</si>
  <si>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</si>
  <si>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</si>
  <si>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</si>
  <si>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</si>
  <si>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</si>
  <si>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</si>
  <si>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</si>
  <si>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</si>
  <si>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</si>
  <si>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</si>
  <si>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</si>
  <si>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</si>
  <si>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</si>
  <si>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</si>
  <si>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</si>
  <si>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</si>
  <si>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</si>
  <si>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</si>
  <si>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</si>
  <si>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</si>
  <si>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</si>
  <si>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</si>
  <si>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</si>
  <si>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</si>
  <si>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</si>
  <si>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</si>
  <si>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</si>
  <si>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</si>
  <si>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</si>
  <si>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</si>
  <si>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</si>
  <si>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</si>
  <si>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</si>
  <si>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</si>
  <si>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</si>
  <si>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</si>
  <si>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</si>
  <si>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</si>
  <si>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</si>
  <si>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</si>
  <si>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</si>
  <si>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</si>
  <si>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</si>
  <si>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</si>
  <si>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</si>
  <si>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</si>
  <si>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</si>
  <si>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</si>
  <si>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</si>
  <si>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</si>
  <si>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</si>
  <si>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</si>
  <si>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</si>
  <si>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</si>
  <si>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</si>
  <si>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</si>
  <si>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</si>
  <si>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</si>
  <si>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</si>
  <si>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</si>
  <si>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</si>
  <si>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</si>
  <si>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</si>
  <si>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</si>
  <si>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</si>
  <si>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</si>
  <si>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</si>
  <si>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</si>
  <si>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</si>
  <si>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</si>
  <si>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</si>
  <si>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</si>
  <si>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</si>
  <si>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</si>
  <si>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</si>
  <si>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</si>
  <si>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</si>
  <si>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</si>
  <si>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</si>
  <si>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</si>
  <si>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</si>
  <si>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</si>
  <si>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</si>
  <si>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</si>
  <si>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</si>
  <si>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</si>
  <si>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</si>
  <si>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</si>
  <si>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</si>
  <si>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</si>
  <si>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</si>
  <si>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</si>
  <si>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</si>
  <si>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</si>
  <si>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</si>
  <si>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</si>
  <si>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</si>
  <si>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</si>
  <si>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</si>
  <si>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</si>
  <si>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</si>
  <si>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</si>
  <si>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</si>
  <si>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</si>
  <si>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</si>
  <si>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</si>
  <si>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</si>
  <si>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</si>
  <si>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</si>
  <si>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</si>
  <si>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</si>
  <si>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</si>
  <si>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</si>
  <si>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</si>
  <si>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</si>
  <si>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</si>
  <si>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</si>
  <si>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</si>
  <si>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</si>
  <si>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</si>
  <si>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</si>
  <si>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</si>
  <si>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</si>
  <si>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</si>
  <si>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</si>
  <si>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</si>
  <si>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</si>
  <si>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</si>
  <si>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</si>
  <si>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</si>
  <si>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</si>
  <si>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</si>
  <si>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</si>
  <si>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</si>
  <si>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</si>
  <si>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</si>
  <si>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</si>
  <si>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</si>
  <si>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</si>
  <si>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</si>
  <si>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</si>
  <si>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</si>
  <si>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</si>
  <si>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</si>
  <si>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</si>
  <si>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</si>
  <si>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</si>
  <si>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</si>
  <si>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</si>
  <si>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</si>
  <si>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</si>
  <si>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</si>
  <si>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</si>
  <si>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</si>
  <si>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</si>
  <si>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</si>
  <si>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</si>
  <si>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</si>
  <si>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</si>
  <si>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</si>
  <si>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</si>
  <si>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</si>
  <si>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</si>
  <si>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</si>
  <si>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</si>
  <si>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</si>
  <si>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</si>
  <si>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</si>
  <si>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</si>
  <si>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</si>
  <si>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</si>
  <si>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</si>
  <si>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</si>
  <si>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</si>
  <si>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</si>
  <si>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</si>
  <si>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</si>
  <si>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</si>
  <si>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</si>
  <si>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</si>
  <si>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</si>
  <si>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</si>
  <si>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</si>
  <si>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</si>
  <si>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</si>
  <si>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</si>
  <si>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</si>
  <si>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</si>
  <si>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</si>
  <si>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</si>
  <si>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</si>
  <si>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</si>
  <si>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</si>
  <si>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</si>
  <si>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</si>
  <si>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</si>
  <si>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</si>
  <si>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</si>
  <si>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</si>
  <si>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</si>
  <si>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</si>
  <si>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</si>
  <si>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</si>
  <si>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</si>
  <si>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</si>
  <si>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</si>
  <si>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</si>
  <si>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</si>
  <si>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</si>
  <si>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</si>
  <si>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</si>
  <si>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</si>
  <si>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</si>
  <si>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</si>
  <si>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</si>
  <si>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</si>
  <si>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</si>
  <si>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</si>
  <si>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</si>
  <si>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</si>
  <si>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</si>
  <si>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</si>
  <si>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</si>
  <si>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</si>
  <si>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</si>
  <si>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</si>
  <si>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</si>
  <si>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</si>
  <si>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</si>
  <si>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</si>
  <si>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</si>
  <si>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</si>
  <si>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</si>
  <si>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</si>
  <si>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</si>
  <si>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</si>
  <si>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</si>
  <si>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</si>
  <si>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</si>
  <si>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</si>
  <si>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</si>
  <si>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</si>
  <si>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</si>
  <si>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</si>
  <si>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</si>
  <si>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</si>
  <si>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</si>
  <si>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</si>
  <si>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</si>
  <si>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</si>
  <si>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</si>
  <si>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</si>
  <si>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</si>
  <si>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</si>
  <si>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</si>
  <si>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</si>
  <si>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</si>
  <si>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</si>
  <si>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</si>
  <si>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</si>
  <si>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</si>
  <si>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</si>
  <si>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</si>
  <si>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</si>
  <si>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</si>
  <si>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</si>
  <si>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</si>
  <si>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</si>
  <si>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</si>
  <si>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</si>
  <si>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</si>
  <si>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</si>
  <si>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</si>
  <si>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</si>
  <si>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</si>
  <si>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</si>
  <si>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</si>
  <si>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</si>
  <si>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</si>
  <si>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</si>
  <si>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</si>
  <si>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</si>
  <si>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</si>
  <si>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</si>
  <si>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</si>
  <si>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</si>
  <si>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</si>
  <si>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</si>
  <si>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</si>
  <si>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</si>
  <si>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</si>
  <si>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</si>
  <si>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</si>
  <si>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</si>
  <si>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</si>
  <si>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</si>
  <si>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</si>
  <si>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</si>
  <si>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</si>
  <si>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</si>
  <si>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</si>
  <si>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</si>
  <si>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</si>
  <si>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</si>
  <si>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</si>
  <si>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</si>
  <si>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</si>
  <si>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</si>
  <si>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</si>
  <si>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</si>
  <si>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</si>
  <si>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</si>
  <si>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</si>
  <si>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</si>
  <si>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</si>
  <si>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</si>
  <si>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</si>
  <si>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</si>
  <si>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</si>
  <si>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</si>
  <si>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</si>
  <si>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</si>
  <si>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</si>
  <si>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</si>
  <si>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</si>
  <si>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</si>
  <si>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</si>
  <si>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</si>
  <si>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</si>
  <si>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</si>
  <si>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</si>
  <si>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</si>
  <si>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</si>
  <si>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</si>
  <si>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</si>
  <si>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</si>
  <si>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</si>
  <si>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</si>
  <si>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</si>
  <si>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</si>
  <si>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</si>
  <si>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</si>
  <si>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</si>
  <si>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</si>
  <si>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</si>
  <si>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</si>
  <si>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</si>
  <si>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</si>
  <si>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</si>
  <si>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</si>
  <si>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</si>
  <si>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</si>
  <si>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</si>
  <si>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</si>
  <si>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</si>
  <si>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</si>
  <si>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</si>
  <si>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</si>
  <si>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</si>
  <si>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</si>
  <si>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</si>
  <si>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</si>
  <si>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</si>
  <si>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</si>
  <si>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</si>
  <si>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</si>
  <si>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</si>
  <si>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</si>
  <si>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</si>
  <si>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</si>
  <si>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</si>
  <si>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</si>
  <si>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</si>
  <si>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</si>
  <si>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</si>
  <si>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</si>
  <si>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</si>
  <si>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</si>
  <si>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</si>
  <si>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</si>
  <si>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</si>
  <si>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</si>
  <si>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</si>
  <si>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</si>
  <si>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</si>
  <si>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</si>
  <si>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</si>
  <si>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</si>
  <si>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</si>
  <si>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</si>
  <si>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</si>
  <si>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</si>
  <si>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</si>
  <si>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</si>
  <si>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</si>
  <si>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</si>
  <si>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</si>
  <si>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</si>
  <si>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</si>
  <si>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</si>
  <si>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</si>
  <si>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</si>
  <si>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</si>
  <si>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</si>
  <si>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</si>
  <si>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</si>
  <si>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</si>
  <si>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</si>
  <si>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</si>
  <si>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</si>
  <si>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</si>
  <si>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</si>
  <si>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</si>
  <si>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</si>
  <si>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</si>
  <si>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</si>
  <si>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</si>
  <si>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</si>
  <si>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</si>
  <si>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</si>
  <si>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</si>
  <si>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</si>
  <si>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</si>
  <si>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</si>
  <si>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</si>
  <si>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</si>
  <si>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</si>
  <si>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</si>
  <si>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</si>
  <si>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</si>
  <si>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</si>
  <si>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</si>
  <si>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</si>
  <si>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</si>
  <si>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</si>
  <si>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</si>
  <si>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</si>
  <si>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</si>
  <si>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</si>
  <si>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</si>
  <si>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</si>
  <si>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</si>
  <si>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</si>
  <si>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</si>
  <si>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</si>
  <si>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</si>
  <si>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</si>
  <si>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</si>
  <si>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</si>
  <si>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</si>
  <si>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</si>
  <si>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</si>
  <si>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</si>
  <si>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</si>
  <si>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</si>
  <si>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</si>
  <si>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</si>
  <si>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</si>
  <si>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</si>
  <si>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</si>
  <si>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</si>
  <si>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</si>
  <si>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</si>
  <si>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</si>
  <si>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</si>
  <si>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</si>
  <si>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</si>
  <si>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</si>
  <si>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</si>
  <si>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</si>
  <si>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</si>
  <si>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</si>
  <si>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</si>
  <si>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</si>
  <si>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</si>
  <si>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</si>
  <si>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</si>
  <si>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</si>
  <si>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</si>
  <si>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</si>
  <si>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</si>
  <si>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</si>
  <si>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</si>
  <si>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</si>
  <si>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</si>
  <si>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</si>
  <si>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</si>
  <si>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</si>
  <si>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</si>
  <si>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</si>
  <si>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</si>
  <si>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</si>
  <si>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</si>
  <si>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</si>
  <si>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</si>
  <si>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</si>
  <si>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</si>
  <si>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</si>
  <si>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</si>
  <si>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</si>
  <si>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</si>
  <si>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</si>
  <si>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</si>
  <si>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</si>
  <si>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</si>
  <si>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</si>
  <si>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</si>
  <si>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</si>
  <si>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</si>
  <si>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</si>
  <si>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</si>
  <si>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</si>
  <si>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</si>
  <si>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</si>
  <si>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</si>
  <si>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</si>
  <si>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</si>
  <si>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</si>
  <si>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</si>
  <si>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</si>
  <si>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</si>
  <si>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</si>
  <si>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</si>
  <si>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</si>
  <si>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</si>
  <si>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</si>
  <si>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</si>
  <si>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</si>
  <si>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</si>
  <si>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</si>
  <si>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</si>
  <si>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</si>
  <si>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</si>
  <si>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</si>
  <si>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</si>
  <si>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</si>
  <si>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</si>
  <si>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</si>
  <si>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</si>
  <si>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</si>
  <si>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</si>
  <si>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</si>
  <si>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</si>
  <si>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</si>
  <si>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</si>
  <si>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</si>
  <si>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</si>
  <si>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</si>
  <si>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</si>
  <si>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</si>
  <si>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</si>
  <si>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</si>
  <si>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</si>
  <si>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</si>
  <si>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</si>
  <si>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</si>
  <si>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</si>
  <si>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</si>
  <si>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</si>
  <si>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</si>
  <si>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</si>
  <si>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</si>
  <si>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</si>
  <si>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</si>
  <si>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</si>
  <si>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</si>
  <si>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</si>
  <si>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</si>
  <si>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</si>
  <si>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</si>
  <si>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</si>
  <si>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</si>
  <si>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</si>
  <si>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</si>
  <si>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</si>
  <si>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</si>
  <si>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</si>
  <si>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</si>
  <si>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</si>
  <si>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</si>
  <si>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</si>
  <si>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</si>
  <si>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</si>
  <si>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</si>
  <si>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</si>
  <si>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</si>
  <si>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</si>
  <si>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</si>
  <si>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</si>
  <si>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</si>
  <si>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</si>
  <si>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</si>
  <si>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</si>
  <si>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</si>
  <si>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</si>
  <si>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</si>
  <si>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</si>
  <si>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</si>
  <si>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</si>
  <si>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</si>
  <si>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</si>
  <si>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</si>
  <si>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</si>
  <si>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</si>
  <si>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</si>
  <si>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</si>
  <si>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</si>
  <si>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</si>
  <si>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</si>
  <si>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</si>
  <si>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</si>
  <si>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</si>
  <si>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</si>
  <si>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</si>
  <si>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</si>
  <si>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</si>
  <si>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</si>
  <si>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</si>
  <si>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</si>
  <si>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</si>
  <si>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</si>
  <si>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</si>
  <si>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</si>
  <si>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</si>
  <si>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</si>
  <si>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</si>
  <si>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</si>
  <si>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</si>
  <si>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</si>
  <si>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</si>
  <si>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</si>
  <si>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</si>
  <si>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</si>
  <si>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</si>
  <si>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</si>
  <si>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</si>
  <si>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</si>
  <si>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</si>
  <si>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</si>
  <si>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</si>
  <si>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</si>
  <si>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</si>
  <si>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</si>
  <si>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</si>
  <si>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</si>
  <si>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</si>
  <si>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</si>
  <si>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</si>
  <si>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</si>
  <si>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</si>
  <si>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</si>
  <si>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</si>
  <si>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</si>
  <si>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</si>
  <si>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</si>
  <si>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</si>
  <si>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</si>
  <si>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</si>
  <si>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</si>
  <si>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</si>
  <si>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</si>
  <si>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</si>
  <si>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</si>
  <si>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</si>
  <si>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</si>
  <si>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</si>
  <si>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</si>
  <si>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</si>
  <si>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</si>
  <si>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</si>
  <si>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</si>
  <si>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</si>
  <si>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</si>
  <si>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</si>
  <si>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</si>
  <si>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</si>
  <si>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</si>
  <si>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</si>
  <si>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</si>
  <si>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</si>
  <si>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</si>
  <si>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</si>
  <si>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</si>
  <si>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</si>
  <si>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</si>
  <si>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</si>
  <si>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</si>
  <si>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</si>
  <si>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</si>
  <si>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</si>
  <si>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</si>
  <si>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</si>
  <si>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</si>
  <si>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</si>
  <si>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</si>
  <si>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</si>
  <si>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</si>
  <si>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</si>
  <si>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</si>
  <si>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</si>
  <si>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</si>
  <si>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</si>
  <si>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</si>
  <si>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</si>
  <si>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</si>
  <si>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</si>
  <si>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</si>
  <si>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</si>
  <si>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</si>
  <si>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</si>
  <si>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</si>
  <si>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</si>
  <si>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</si>
  <si>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</si>
  <si>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</si>
  <si>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</si>
  <si>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</si>
  <si>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</si>
  <si>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</si>
  <si>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</si>
  <si>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</si>
  <si>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</si>
  <si>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</si>
  <si>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</si>
  <si>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</si>
  <si>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</si>
  <si>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</si>
  <si>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</si>
  <si>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</si>
  <si>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</si>
  <si>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</si>
  <si>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</si>
  <si>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</si>
  <si>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</si>
  <si>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</si>
  <si>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</si>
  <si>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</si>
  <si>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</si>
  <si>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</si>
  <si>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</si>
  <si>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</si>
  <si>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</si>
  <si>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</si>
  <si>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</si>
  <si>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</si>
  <si>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</si>
  <si>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</si>
  <si>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</si>
  <si>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</si>
  <si>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</si>
  <si>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</si>
  <si>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</si>
  <si>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</si>
  <si>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</si>
  <si>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</si>
  <si>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</si>
  <si>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</si>
  <si>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</si>
  <si>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</si>
  <si>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</si>
  <si>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</si>
  <si>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</si>
  <si>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</si>
  <si>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</si>
  <si>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</si>
  <si>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</si>
  <si>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</si>
  <si>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</si>
  <si>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</si>
  <si>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</si>
  <si>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</si>
  <si>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</si>
  <si>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</si>
  <si>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</si>
  <si>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</si>
  <si>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</si>
  <si>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</si>
  <si>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</si>
  <si>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</si>
  <si>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</si>
  <si>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</si>
  <si>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</si>
  <si>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</si>
  <si>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</si>
  <si>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</si>
  <si>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</si>
  <si>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</si>
  <si>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</si>
  <si>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</si>
  <si>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</si>
  <si>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</si>
  <si>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</si>
  <si>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</si>
  <si>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</si>
  <si>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</si>
  <si>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</si>
  <si>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</si>
  <si>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</si>
  <si>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</si>
  <si>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</si>
  <si>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</si>
  <si>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</si>
  <si>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</si>
  <si>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</si>
  <si>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</si>
  <si>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</si>
  <si>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</si>
  <si>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</si>
  <si>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</si>
  <si>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</si>
  <si>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</si>
  <si>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</si>
  <si>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</si>
  <si>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</si>
  <si>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</si>
  <si>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</si>
  <si>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</si>
  <si>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</si>
  <si>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</si>
  <si>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</si>
  <si>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</si>
  <si>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</si>
  <si>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</si>
  <si>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</si>
  <si>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</si>
  <si>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</si>
  <si>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</si>
  <si>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</si>
  <si>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</si>
  <si>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</si>
  <si>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</si>
  <si>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</si>
  <si>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</si>
  <si>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</si>
  <si>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</si>
  <si>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</si>
  <si>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</si>
  <si>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</si>
  <si>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</si>
  <si>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</si>
  <si>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</si>
  <si>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</si>
  <si>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</si>
  <si>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</si>
  <si>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</si>
  <si>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</si>
  <si>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</si>
  <si>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</si>
  <si>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</si>
  <si>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</si>
  <si>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</si>
  <si>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</si>
  <si>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</si>
  <si>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</si>
  <si>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</si>
  <si>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</si>
  <si>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</si>
  <si>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</si>
  <si>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</si>
  <si>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</si>
  <si>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</si>
  <si>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</si>
  <si>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</si>
  <si>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</si>
  <si>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</si>
  <si>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</si>
  <si>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</si>
  <si>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</si>
  <si>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</si>
  <si>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</si>
  <si>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</si>
  <si>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</si>
  <si>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</si>
  <si>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</si>
  <si>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</si>
  <si>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</si>
  <si>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</si>
  <si>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</si>
  <si>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</si>
  <si>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</si>
  <si>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</si>
  <si>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</si>
  <si>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</si>
  <si>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</si>
  <si>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</si>
  <si>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</si>
  <si>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</si>
  <si>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</si>
  <si>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</si>
  <si>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</si>
  <si>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</si>
  <si>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</si>
  <si>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</si>
  <si>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</si>
  <si>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</si>
  <si>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</si>
  <si>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</si>
  <si>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</si>
  <si>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</si>
  <si>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</si>
  <si>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</si>
  <si>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</si>
  <si>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</si>
  <si>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</si>
  <si>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</si>
  <si>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</si>
  <si>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</si>
  <si>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</si>
  <si>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</si>
  <si>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</si>
  <si>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</si>
  <si>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</si>
  <si>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</si>
  <si>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</si>
  <si>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</si>
  <si>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</si>
  <si>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</si>
  <si>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</si>
  <si>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</si>
  <si>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</si>
  <si>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</si>
  <si>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</si>
  <si>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</si>
  <si>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</si>
  <si>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</si>
  <si>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</si>
  <si>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</si>
  <si>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</si>
  <si>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</si>
  <si>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</si>
  <si>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</si>
  <si>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</si>
  <si>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</si>
  <si>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</si>
  <si>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</si>
  <si>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</si>
  <si>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</si>
  <si>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</si>
  <si>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</si>
  <si>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</si>
  <si>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</si>
  <si>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</si>
  <si>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</si>
  <si>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</si>
  <si>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</si>
  <si>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</si>
  <si>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</si>
  <si>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</si>
  <si>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</si>
  <si>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</si>
  <si>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</si>
  <si>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</si>
  <si>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</si>
  <si>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</si>
  <si>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</si>
  <si>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</si>
  <si>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</si>
  <si>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</si>
  <si>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</si>
  <si>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</si>
  <si>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</si>
  <si>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</si>
  <si>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</si>
  <si>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</si>
  <si>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</si>
  <si>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</si>
  <si>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</si>
  <si>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</si>
  <si>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</si>
  <si>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</si>
  <si>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</si>
  <si>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</si>
  <si>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</si>
  <si>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</si>
  <si>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</si>
  <si>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</si>
  <si>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</si>
  <si>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</si>
  <si>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</si>
  <si>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</si>
  <si>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</si>
  <si>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</si>
  <si>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</si>
  <si>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</si>
  <si>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</si>
  <si>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</si>
  <si>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</si>
  <si>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</si>
  <si>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</si>
  <si>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</si>
  <si>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</si>
  <si>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</si>
  <si>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</si>
  <si>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</si>
  <si>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</si>
  <si>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</si>
  <si>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</si>
  <si>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</si>
  <si>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</si>
  <si>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</si>
  <si>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</si>
  <si>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</si>
  <si>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</si>
  <si>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</si>
  <si>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</si>
  <si>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</si>
  <si>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</si>
  <si>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</si>
  <si>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</si>
  <si>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</si>
  <si>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</si>
  <si>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</si>
  <si>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</si>
  <si>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</si>
  <si>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</si>
  <si>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</si>
  <si>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</si>
  <si>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</si>
  <si>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</si>
  <si>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</si>
  <si>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</si>
  <si>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</si>
  <si>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</si>
  <si>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</si>
  <si>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</si>
  <si>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</si>
  <si>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</si>
  <si>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</si>
  <si>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</si>
  <si>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</si>
  <si>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</si>
  <si>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</si>
  <si>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</si>
  <si>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</si>
  <si>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</si>
  <si>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</si>
  <si>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</si>
  <si>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</si>
  <si>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</si>
  <si>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</si>
  <si>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</si>
  <si>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</si>
  <si>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</si>
  <si>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</si>
  <si>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</si>
  <si>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</si>
  <si>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</si>
  <si>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</si>
  <si>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</si>
  <si>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</si>
  <si>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</si>
  <si>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</si>
  <si>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</si>
  <si>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</si>
  <si>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</si>
  <si>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</si>
  <si>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</si>
  <si>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</si>
  <si>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</si>
  <si>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</si>
  <si>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</si>
  <si>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</si>
  <si>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</si>
  <si>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</si>
  <si>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</si>
  <si>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</si>
  <si>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</si>
  <si>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</si>
  <si>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</si>
  <si>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</si>
  <si>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</si>
  <si>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</si>
  <si>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</si>
  <si>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</si>
  <si>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</si>
  <si>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</si>
  <si>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</si>
  <si>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</si>
  <si>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</si>
  <si>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</si>
  <si>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</si>
  <si>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</si>
  <si>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</si>
  <si>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</si>
  <si>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</si>
  <si>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</si>
  <si>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</si>
  <si>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</si>
  <si>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</si>
  <si>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</si>
  <si>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</si>
  <si>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</si>
  <si>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</si>
  <si>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</si>
  <si>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</si>
  <si>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</si>
  <si>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</si>
  <si>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</si>
  <si>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</si>
  <si>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</si>
  <si>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</si>
  <si>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</si>
  <si>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</si>
  <si>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</si>
  <si>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</si>
  <si>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</si>
  <si>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</si>
  <si>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</si>
  <si>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</si>
  <si>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</si>
  <si>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</si>
  <si>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</si>
  <si>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</si>
  <si>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</si>
  <si>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</si>
  <si>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</si>
  <si>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</si>
  <si>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</si>
  <si>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</si>
  <si>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</si>
  <si>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</si>
  <si>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</si>
  <si>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</si>
  <si>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</si>
  <si>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</si>
  <si>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</si>
  <si>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</si>
  <si>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</si>
  <si>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</si>
  <si>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</si>
  <si>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</si>
  <si>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</si>
  <si>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</si>
  <si>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</si>
  <si>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</si>
  <si>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</si>
  <si>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</si>
  <si>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</si>
  <si>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</si>
  <si>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</si>
  <si>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</si>
  <si>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</si>
  <si>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</si>
  <si>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</si>
  <si>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</si>
  <si>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</si>
  <si>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</si>
  <si>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</si>
  <si>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</si>
  <si>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</si>
  <si>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</si>
  <si>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</si>
  <si>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</si>
  <si>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</si>
  <si>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</si>
  <si>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</si>
  <si>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</si>
  <si>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</si>
  <si>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</si>
  <si>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</si>
  <si>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</si>
  <si>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</si>
  <si>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</si>
  <si>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</si>
  <si>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</si>
  <si>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</si>
  <si>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</si>
  <si>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</si>
  <si>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</si>
  <si>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</si>
  <si>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</si>
  <si>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</si>
  <si>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</si>
  <si>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</si>
  <si>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</si>
  <si>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</si>
  <si>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</si>
  <si>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</si>
  <si>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</si>
  <si>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</si>
  <si>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</si>
  <si>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</si>
  <si>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</si>
  <si>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</si>
  <si>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</si>
  <si>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</si>
  <si>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</si>
  <si>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</si>
  <si>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</si>
  <si>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</si>
  <si>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</si>
  <si>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</si>
  <si>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</si>
  <si>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</si>
  <si>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</si>
  <si>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</si>
  <si>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</si>
  <si>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</si>
  <si>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</si>
  <si>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</si>
  <si>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</si>
  <si>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</si>
  <si>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</si>
  <si>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</si>
  <si>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</si>
  <si>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</si>
  <si>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</si>
  <si>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</si>
  <si>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</si>
  <si>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</si>
  <si>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</si>
  <si>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</si>
  <si>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</si>
  <si>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</si>
  <si>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</si>
  <si>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</si>
  <si>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</si>
  <si>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</si>
  <si>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</si>
  <si>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</si>
  <si>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</si>
  <si>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</si>
  <si>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</si>
  <si>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</si>
  <si>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</si>
  <si>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</si>
  <si>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</si>
  <si>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</si>
  <si>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</si>
  <si>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</si>
  <si>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</si>
  <si>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</si>
  <si>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</si>
  <si>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</si>
  <si>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</si>
  <si>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</si>
  <si>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</si>
  <si>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</si>
  <si>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</si>
  <si>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</si>
  <si>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</si>
  <si>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</si>
  <si>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</si>
  <si>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</si>
  <si>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</si>
  <si>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</si>
  <si>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</si>
  <si>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</si>
  <si>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</si>
  <si>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</si>
  <si>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</si>
  <si>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</si>
  <si>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</si>
  <si>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</si>
  <si>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</si>
  <si>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</si>
  <si>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</si>
  <si>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</si>
  <si>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</si>
  <si>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</si>
  <si>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</si>
  <si>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</si>
  <si>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</si>
  <si>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</si>
  <si>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</si>
  <si>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</si>
  <si>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</si>
  <si>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</si>
  <si>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</si>
  <si>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</si>
  <si>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</si>
  <si>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</si>
  <si>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</si>
  <si>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</si>
  <si>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</si>
  <si>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</si>
  <si>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</si>
  <si>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</si>
  <si>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</si>
  <si>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</si>
  <si>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</si>
  <si>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</si>
  <si>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</si>
  <si>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</si>
  <si>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</si>
  <si>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</si>
  <si>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</si>
  <si>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</si>
  <si>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</si>
  <si>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</si>
  <si>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</si>
  <si>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</si>
  <si>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</si>
  <si>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</si>
  <si>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</si>
  <si>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</si>
  <si>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</si>
  <si>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</si>
  <si>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</si>
  <si>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</si>
  <si>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</si>
  <si>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</si>
  <si>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</si>
  <si>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</si>
  <si>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</si>
  <si>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</si>
  <si>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</si>
  <si>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</si>
  <si>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</si>
  <si>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</si>
  <si>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</si>
  <si>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</si>
  <si>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</si>
  <si>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</si>
  <si>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</si>
  <si>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</si>
  <si>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</si>
  <si>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</si>
  <si>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</si>
  <si>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</si>
  <si>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</si>
  <si>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</si>
  <si>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</si>
  <si>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</si>
  <si>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</si>
  <si>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</si>
  <si>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</si>
  <si>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</si>
  <si>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</si>
  <si>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</si>
  <si>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</si>
  <si>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</si>
  <si>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</si>
  <si>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</si>
  <si>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</si>
  <si>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</si>
  <si>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</si>
  <si>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</si>
  <si>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</si>
  <si>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</si>
  <si>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</si>
  <si>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</si>
  <si>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</si>
  <si>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</si>
  <si>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</si>
  <si>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</si>
  <si>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</si>
  <si>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</si>
  <si>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</si>
  <si>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</si>
  <si>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</si>
  <si>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</si>
  <si>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</si>
  <si>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</si>
  <si>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</si>
  <si>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</si>
  <si>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</si>
  <si>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</si>
  <si>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</si>
  <si>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</si>
  <si>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</si>
  <si>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</si>
  <si>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</si>
  <si>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</si>
  <si>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</si>
  <si>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</si>
  <si>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</si>
  <si>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</si>
  <si>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</si>
  <si>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</si>
  <si>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</si>
  <si>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</si>
  <si>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</si>
  <si>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</si>
  <si>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</si>
  <si>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</si>
  <si>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</si>
  <si>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</si>
  <si>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</si>
  <si>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</si>
  <si>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</si>
  <si>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</si>
  <si>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</si>
  <si>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</si>
  <si>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</si>
  <si>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</si>
  <si>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</si>
  <si>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</si>
  <si>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</si>
  <si>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</si>
  <si>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</si>
  <si>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</si>
  <si>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</si>
  <si>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</si>
  <si>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</si>
  <si>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</si>
  <si>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</si>
  <si>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</si>
  <si>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</si>
  <si>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</si>
  <si>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</si>
  <si>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</si>
  <si>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</si>
  <si>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</si>
  <si>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</si>
  <si>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</si>
  <si>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</si>
  <si>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</si>
  <si>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</si>
  <si>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</si>
  <si>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</si>
  <si>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</si>
  <si>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</si>
  <si>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</si>
  <si>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</si>
  <si>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</si>
  <si>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</si>
  <si>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</si>
  <si>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</si>
  <si>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</si>
  <si>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</si>
  <si>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</si>
  <si>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</si>
  <si>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</si>
  <si>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</si>
  <si>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</si>
  <si>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</si>
  <si>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</si>
  <si>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</si>
  <si>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</si>
  <si>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</si>
  <si>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</si>
  <si>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</si>
  <si>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</si>
  <si>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</si>
  <si>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</si>
  <si>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</si>
  <si>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</si>
  <si>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</si>
  <si>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</si>
  <si>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</si>
  <si>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</si>
  <si>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</si>
  <si>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</si>
  <si>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</si>
  <si>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</si>
  <si>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</si>
  <si>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</si>
  <si>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</si>
  <si>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</si>
  <si>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</si>
  <si>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</si>
  <si>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</si>
  <si>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</si>
  <si>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</si>
  <si>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</si>
  <si>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</si>
  <si>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</si>
  <si>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</si>
  <si>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</si>
  <si>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</si>
  <si>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</si>
  <si>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</si>
  <si>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</si>
  <si>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</si>
  <si>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</si>
  <si>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</si>
  <si>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</si>
  <si>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</si>
  <si>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</si>
  <si>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</si>
  <si>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</si>
  <si>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</si>
  <si>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</si>
  <si>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</si>
  <si>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</si>
  <si>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</si>
  <si>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</si>
  <si>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</si>
  <si>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</si>
  <si>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</si>
  <si>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</si>
  <si>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</si>
  <si>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</si>
  <si>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</si>
  <si>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</si>
  <si>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</si>
  <si>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</si>
  <si>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</si>
  <si>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</si>
  <si>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</si>
  <si>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</si>
  <si>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</si>
  <si>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</si>
  <si>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</si>
  <si>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</si>
  <si>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</si>
  <si>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</si>
  <si>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</si>
  <si>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</si>
  <si>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</si>
  <si>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</si>
  <si>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</si>
  <si>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</si>
  <si>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</si>
  <si>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</si>
  <si>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</si>
  <si>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</si>
  <si>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</si>
  <si>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</si>
  <si>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</si>
  <si>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</si>
  <si>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</si>
  <si>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</si>
  <si>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</si>
  <si>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</si>
  <si>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</si>
  <si>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</si>
  <si>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</si>
  <si>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</si>
  <si>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</si>
  <si>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</si>
  <si>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</si>
  <si>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</si>
  <si>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</si>
  <si>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</si>
  <si>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</si>
  <si>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</si>
  <si>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</si>
  <si>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</si>
  <si>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</si>
  <si>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</si>
  <si>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</si>
  <si>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</si>
  <si>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</si>
  <si>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</si>
  <si>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</si>
  <si>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</si>
  <si>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</si>
  <si>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</si>
  <si>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</si>
  <si>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</si>
  <si>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</si>
  <si>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</si>
  <si>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</si>
  <si>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</si>
  <si>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</si>
  <si>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</si>
  <si>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</si>
  <si>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</si>
  <si>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</si>
  <si>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</si>
  <si>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</si>
  <si>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</si>
  <si>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</si>
  <si>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</si>
  <si>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</si>
  <si>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</si>
  <si>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</si>
  <si>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</si>
  <si>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</si>
  <si>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</si>
  <si>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</si>
  <si>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</si>
  <si>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</si>
  <si>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</si>
  <si>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</si>
  <si>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</si>
  <si>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</si>
  <si>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</si>
  <si>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</si>
  <si>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</si>
  <si>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</si>
  <si>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</si>
  <si>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</si>
  <si>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</si>
  <si>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</si>
  <si>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</si>
  <si>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</si>
  <si>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</si>
  <si>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</si>
  <si>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</si>
  <si>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</si>
  <si>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</si>
  <si>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</si>
  <si>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</si>
  <si>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</si>
  <si>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</si>
  <si>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</si>
  <si>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</si>
  <si>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</si>
  <si>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</si>
  <si>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</si>
  <si>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</si>
  <si>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</si>
  <si>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</si>
  <si>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</si>
  <si>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</si>
  <si>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</si>
  <si>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</si>
  <si>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</si>
  <si>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</si>
  <si>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</si>
  <si>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</si>
  <si>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</si>
  <si>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</si>
  <si>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</si>
  <si>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</si>
  <si>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</si>
  <si>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</si>
  <si>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</si>
  <si>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</si>
  <si>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</si>
  <si>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</si>
  <si>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</si>
  <si>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</si>
  <si>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</si>
  <si>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</si>
  <si>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</si>
  <si>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</si>
  <si>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</si>
  <si>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</si>
  <si>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</si>
  <si>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</si>
  <si>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</si>
  <si>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</si>
  <si>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</si>
  <si>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</si>
  <si>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</si>
  <si>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</si>
  <si>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</si>
  <si>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</si>
  <si>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</si>
  <si>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</si>
  <si>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</si>
  <si>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</si>
  <si>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</si>
  <si>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</si>
  <si>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</si>
  <si>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</si>
  <si>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</si>
  <si>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</si>
  <si>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</si>
  <si>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</si>
  <si>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</si>
  <si>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</si>
  <si>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</si>
  <si>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</si>
  <si>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</si>
  <si>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</si>
  <si>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</si>
  <si>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</si>
  <si>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</si>
  <si>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</si>
  <si>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</si>
  <si>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</si>
  <si>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</si>
  <si>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</si>
  <si>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</si>
  <si>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</si>
  <si>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</si>
  <si>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</si>
  <si>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</si>
  <si>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</si>
  <si>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</si>
  <si>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</si>
  <si>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</si>
  <si>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</si>
  <si>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</si>
  <si>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</si>
  <si>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</si>
  <si>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</si>
  <si>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</si>
  <si>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</si>
  <si>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</si>
  <si>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</si>
  <si>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</si>
  <si>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</si>
  <si>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</si>
  <si>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</si>
  <si>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</si>
  <si>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</si>
  <si>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</si>
  <si>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</si>
  <si>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</si>
  <si>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</si>
  <si>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</si>
  <si>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</si>
  <si>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</si>
  <si>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</si>
  <si>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</si>
  <si>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</si>
  <si>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</si>
  <si>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</si>
  <si>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</si>
  <si>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</si>
  <si>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</si>
  <si>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</si>
  <si>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</si>
  <si>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</si>
  <si>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</si>
  <si>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</si>
  <si>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</si>
  <si>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</si>
  <si>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</si>
  <si>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</si>
  <si>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</si>
  <si>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</si>
  <si>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</si>
  <si>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</si>
  <si>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</si>
  <si>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</si>
  <si>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</si>
  <si>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</si>
  <si>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</si>
  <si>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</si>
  <si>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</si>
  <si>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</si>
  <si>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</si>
  <si>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</si>
  <si>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</si>
  <si>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</si>
  <si>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</si>
  <si>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</si>
  <si>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</si>
  <si>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</si>
  <si>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</si>
  <si>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</si>
  <si>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</si>
  <si>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</si>
  <si>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</si>
  <si>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</si>
  <si>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</si>
  <si>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</si>
  <si>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</si>
  <si>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</si>
  <si>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</si>
  <si>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</si>
  <si>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</si>
  <si>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</si>
  <si>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</si>
  <si>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</si>
  <si>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</si>
  <si>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</si>
  <si>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</si>
  <si>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</si>
  <si>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</si>
  <si>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</si>
  <si>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</si>
  <si>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</si>
  <si>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</si>
  <si>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</si>
  <si>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</si>
  <si>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</si>
  <si>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</si>
  <si>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</si>
  <si>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</si>
  <si>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</si>
  <si>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</si>
  <si>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</si>
  <si>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</si>
  <si>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</si>
  <si>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</si>
  <si>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</si>
  <si>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</si>
  <si>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</si>
  <si>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</si>
  <si>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</si>
  <si>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</si>
  <si>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</si>
  <si>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</si>
  <si>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</si>
  <si>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</si>
  <si>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</si>
  <si>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</si>
  <si>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</si>
  <si>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</si>
  <si>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</si>
  <si>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</si>
  <si>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</si>
  <si>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</si>
  <si>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</si>
  <si>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</si>
  <si>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</si>
  <si>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</si>
  <si>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</si>
  <si>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</si>
  <si>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</si>
  <si>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</si>
  <si>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</si>
  <si>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</si>
  <si>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</si>
  <si>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</si>
  <si>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</si>
  <si>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</si>
  <si>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</si>
  <si>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</si>
  <si>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</si>
  <si>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</si>
  <si>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</si>
  <si>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</si>
  <si>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</si>
  <si>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</si>
  <si>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</si>
  <si>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</si>
  <si>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</si>
  <si>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</si>
  <si>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</si>
  <si>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</si>
  <si>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</si>
  <si>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</si>
  <si>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</si>
  <si>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</si>
  <si>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</si>
  <si>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</si>
  <si>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</si>
  <si>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</si>
  <si>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</si>
  <si>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</si>
  <si>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</si>
  <si>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</si>
  <si>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</si>
  <si>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</si>
  <si>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</si>
  <si>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</si>
  <si>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</si>
  <si>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</si>
  <si>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</si>
  <si>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</si>
  <si>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</si>
  <si>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</si>
  <si>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</si>
  <si>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</si>
  <si>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</si>
  <si>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</si>
  <si>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</si>
  <si>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</si>
  <si>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</si>
  <si>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</si>
  <si>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</si>
  <si>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</si>
  <si>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</si>
  <si>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</si>
  <si>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</si>
  <si>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</si>
  <si>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</si>
  <si>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</si>
  <si>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</si>
  <si>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</si>
  <si>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</si>
  <si>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</si>
  <si>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</si>
  <si>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</si>
  <si>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</si>
  <si>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</si>
  <si>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</si>
  <si>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</si>
  <si>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</si>
  <si>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</si>
  <si>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</si>
  <si>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</si>
  <si>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</si>
  <si>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</si>
  <si>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</si>
  <si>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</si>
  <si>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</si>
  <si>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</si>
  <si>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</si>
  <si>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</si>
  <si>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</si>
  <si>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</si>
  <si>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</si>
  <si>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</si>
  <si>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</si>
  <si>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</si>
  <si>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</si>
  <si>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</si>
  <si>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</si>
  <si>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</si>
  <si>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</si>
  <si>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</si>
  <si>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</si>
  <si>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</si>
  <si>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</si>
  <si>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</si>
  <si>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</si>
  <si>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</si>
  <si>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</si>
  <si>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</si>
  <si>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</si>
  <si>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</si>
  <si>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</si>
  <si>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</si>
  <si>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</si>
  <si>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</si>
  <si>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</si>
  <si>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</si>
  <si>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</si>
  <si>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</si>
  <si>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</si>
  <si>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</si>
  <si>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</si>
  <si>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</si>
  <si>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</si>
  <si>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</si>
  <si>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</si>
  <si>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</si>
  <si>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</si>
  <si>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</si>
  <si>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</si>
  <si>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</si>
  <si>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</si>
  <si>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</si>
  <si>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</si>
  <si>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</si>
  <si>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</si>
  <si>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</si>
  <si>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</si>
  <si>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</si>
  <si>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</si>
  <si>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</si>
  <si>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</si>
  <si>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</si>
  <si>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</si>
  <si>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</si>
  <si>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</si>
  <si>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</si>
  <si>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</si>
  <si>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</si>
  <si>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</si>
  <si>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</si>
  <si>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</si>
  <si>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</si>
  <si>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</si>
  <si>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</si>
  <si>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</si>
  <si>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</si>
  <si>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</si>
  <si>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</si>
  <si>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</si>
  <si>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</si>
  <si>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</si>
  <si>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</si>
  <si>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</si>
  <si>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</si>
  <si>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</si>
  <si>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</si>
  <si>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</si>
  <si>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</si>
  <si>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</si>
  <si>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</si>
  <si>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</si>
  <si>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</si>
  <si>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</si>
  <si>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</si>
  <si>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</si>
  <si>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</si>
  <si>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</si>
  <si>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</si>
  <si>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</si>
  <si>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</si>
  <si>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</si>
  <si>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</si>
  <si>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</si>
  <si>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</si>
  <si>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</si>
  <si>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</si>
  <si>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</si>
  <si>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</si>
  <si>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</si>
  <si>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</si>
  <si>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</si>
  <si>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</si>
  <si>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</si>
  <si>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</si>
  <si>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</si>
  <si>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</si>
  <si>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</si>
  <si>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</si>
  <si>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</si>
  <si>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</si>
  <si>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</si>
  <si>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</si>
  <si>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</si>
  <si>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</si>
  <si>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</si>
  <si>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</si>
  <si>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</si>
  <si>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</si>
  <si>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</si>
  <si>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</si>
  <si>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</si>
  <si>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</si>
  <si>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</si>
  <si>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</si>
  <si>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</si>
  <si>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</si>
  <si>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</si>
  <si>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</si>
  <si>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</si>
  <si>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</si>
  <si>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</si>
  <si>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</si>
  <si>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</si>
  <si>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</si>
  <si>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</si>
  <si>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</si>
  <si>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</si>
  <si>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</si>
  <si>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</si>
  <si>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</si>
  <si>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</si>
  <si>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</si>
  <si>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</si>
  <si>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</si>
  <si>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</si>
  <si>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</si>
  <si>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</si>
  <si>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</si>
  <si>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</si>
  <si>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</si>
  <si>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</si>
  <si>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</si>
  <si>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</si>
  <si>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</si>
  <si>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</si>
  <si>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</si>
  <si>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</si>
  <si>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</si>
  <si>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</si>
  <si>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</si>
  <si>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</si>
  <si>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</si>
  <si>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</si>
  <si>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</si>
  <si>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</si>
  <si>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</si>
  <si>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</si>
  <si>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</si>
  <si>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</si>
  <si>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</si>
  <si>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</si>
  <si>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</si>
  <si>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</si>
  <si>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</si>
  <si>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</si>
  <si>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</si>
  <si>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</si>
  <si>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</si>
  <si>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</si>
  <si>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</si>
  <si>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</si>
  <si>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</si>
  <si>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</si>
  <si>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</si>
  <si>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</si>
  <si>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</si>
  <si>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</si>
  <si>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</si>
  <si>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</si>
  <si>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</si>
  <si>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</si>
  <si>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</si>
  <si>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</si>
  <si>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</si>
  <si>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</si>
  <si>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</si>
  <si>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</si>
  <si>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</si>
  <si>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</si>
  <si>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</si>
  <si>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</si>
  <si>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</si>
  <si>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</si>
  <si>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</si>
  <si>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</si>
  <si>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</si>
  <si>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</si>
  <si>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</si>
  <si>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</si>
  <si>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</si>
  <si>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</si>
  <si>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</si>
  <si>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</si>
  <si>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</si>
  <si>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</si>
  <si>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</si>
  <si>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</si>
  <si>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</si>
  <si>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</si>
  <si>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</si>
  <si>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</si>
  <si>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</si>
  <si>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</si>
  <si>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</si>
  <si>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</si>
  <si>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</si>
  <si>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</si>
  <si>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</si>
  <si>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</si>
  <si>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</si>
  <si>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</si>
  <si>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</si>
  <si>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</si>
  <si>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</si>
  <si>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</si>
  <si>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</si>
  <si>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</si>
  <si>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</si>
  <si>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</si>
  <si>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</si>
  <si>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</si>
  <si>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</si>
  <si>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</si>
  <si>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</si>
  <si>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</si>
  <si>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</si>
  <si>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</si>
  <si>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</si>
  <si>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</si>
  <si>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</si>
  <si>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</si>
  <si>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</si>
  <si>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</si>
  <si>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</si>
  <si>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</si>
  <si>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</si>
  <si>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</si>
  <si>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</si>
  <si>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</si>
  <si>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</si>
  <si>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</si>
  <si>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</si>
  <si>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</si>
  <si>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</si>
  <si>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</si>
  <si>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</si>
  <si>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</si>
  <si>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</si>
  <si>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</si>
  <si>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</si>
  <si>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</si>
  <si>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</si>
  <si>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</si>
  <si>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</si>
  <si>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</si>
  <si>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</si>
  <si>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</si>
  <si>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</si>
  <si>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</si>
  <si>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</si>
  <si>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</si>
  <si>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</si>
  <si>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</si>
  <si>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</si>
  <si>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</si>
  <si>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</si>
  <si>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</si>
  <si>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</si>
  <si>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</si>
  <si>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</si>
  <si>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</si>
  <si>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</si>
  <si>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</si>
  <si>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</si>
  <si>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</si>
  <si>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</si>
  <si>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</si>
  <si>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</si>
  <si>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</si>
  <si>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</si>
  <si>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</si>
  <si>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</si>
  <si>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</si>
  <si>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</si>
  <si>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</si>
  <si>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</si>
  <si>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</si>
  <si>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</si>
  <si>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</si>
  <si>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</si>
  <si>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</si>
  <si>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</si>
  <si>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</si>
  <si>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</si>
  <si>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</si>
  <si>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</si>
  <si>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</si>
  <si>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</si>
  <si>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</si>
  <si>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</si>
  <si>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</si>
  <si>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</si>
  <si>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</si>
  <si>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</si>
  <si>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</si>
  <si>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</si>
  <si>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</si>
  <si>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</si>
  <si>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</si>
  <si>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</si>
  <si>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</si>
  <si>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</si>
  <si>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</si>
  <si>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</si>
  <si>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</si>
  <si>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</si>
  <si>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</si>
  <si>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</si>
  <si>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</si>
  <si>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</si>
  <si>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</si>
  <si>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</si>
  <si>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</si>
  <si>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</si>
  <si>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</si>
  <si>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</si>
  <si>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</si>
  <si>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</si>
  <si>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</si>
  <si>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</si>
  <si>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</si>
  <si>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</si>
  <si>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</si>
  <si>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</si>
  <si>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</si>
  <si>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</si>
  <si>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</si>
  <si>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</si>
  <si>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</si>
  <si>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</si>
  <si>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</si>
  <si>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</si>
  <si>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</si>
  <si>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</si>
  <si>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</si>
  <si>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</si>
  <si>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</si>
  <si>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</si>
  <si>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</si>
  <si>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</si>
  <si>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</si>
  <si>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</si>
  <si>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</si>
  <si>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</si>
  <si>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</si>
  <si>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</si>
  <si>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</si>
  <si>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</si>
  <si>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</si>
  <si>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</si>
  <si>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</si>
  <si>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</si>
  <si>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</si>
  <si>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</si>
  <si>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</si>
  <si>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</si>
  <si>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</si>
  <si>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</si>
  <si>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</si>
  <si>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</si>
  <si>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</si>
  <si>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</si>
  <si>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</si>
  <si>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</si>
  <si>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</si>
  <si>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</si>
  <si>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</si>
  <si>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</si>
  <si>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</si>
  <si>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</si>
  <si>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</si>
  <si>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</si>
  <si>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</si>
  <si>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</si>
  <si>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</si>
  <si>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</si>
  <si>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</si>
  <si>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</si>
  <si>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</si>
  <si>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</si>
  <si>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</si>
  <si>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</si>
  <si>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</si>
  <si>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</si>
  <si>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</si>
  <si>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</si>
  <si>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</si>
  <si>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</si>
  <si>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</si>
  <si>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</si>
  <si>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</si>
  <si>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</si>
  <si>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</si>
  <si>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</si>
  <si>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</si>
  <si>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</si>
  <si>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</si>
  <si>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</si>
  <si>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</si>
  <si>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</si>
  <si>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</si>
  <si>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</si>
  <si>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</si>
  <si>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</si>
  <si>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</si>
  <si>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</si>
  <si>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</si>
  <si>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</si>
  <si>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</si>
  <si>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</si>
  <si>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</si>
  <si>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</si>
  <si>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</si>
  <si>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</si>
  <si>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</si>
  <si>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</si>
  <si>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</si>
  <si>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</si>
  <si>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</si>
  <si>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</si>
  <si>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</si>
  <si>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</si>
  <si>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</si>
  <si>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</si>
  <si>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</si>
  <si>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</si>
  <si>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</si>
  <si>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</si>
  <si>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</si>
  <si>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</si>
  <si>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</si>
  <si>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</si>
  <si>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</si>
  <si>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</si>
  <si>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</si>
  <si>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</si>
  <si>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</si>
  <si>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</si>
  <si>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</si>
  <si>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</si>
  <si>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</si>
  <si>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</si>
  <si>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</si>
  <si>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</si>
  <si>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</si>
  <si>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</si>
  <si>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</si>
  <si>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</si>
  <si>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</si>
  <si>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</si>
  <si>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</si>
  <si>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</si>
  <si>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</si>
  <si>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</si>
  <si>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</si>
  <si>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</si>
  <si>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</si>
  <si>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</si>
  <si>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</si>
  <si>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</si>
  <si>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</si>
  <si>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</si>
  <si>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</si>
  <si>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</si>
  <si>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</si>
  <si>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</si>
  <si>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</si>
  <si>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</si>
  <si>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</si>
  <si>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</si>
  <si>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</si>
  <si>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</si>
  <si>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</si>
  <si>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</si>
  <si>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</si>
  <si>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</si>
  <si>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</si>
  <si>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</si>
  <si>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</si>
  <si>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</si>
  <si>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</si>
  <si>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</si>
  <si>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</si>
  <si>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</si>
  <si>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</si>
  <si>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</si>
  <si>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</si>
  <si>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</si>
  <si>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</si>
  <si>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</si>
  <si>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</si>
  <si>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</si>
  <si>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</si>
  <si>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</si>
  <si>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</si>
  <si>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</si>
  <si>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</si>
  <si>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</si>
  <si>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</si>
  <si>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</si>
  <si>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</si>
  <si>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</si>
  <si>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</si>
  <si>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</si>
  <si>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</si>
  <si>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</si>
  <si>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</si>
  <si>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</si>
  <si>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</si>
  <si>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</si>
  <si>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</si>
  <si>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</si>
  <si>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</si>
  <si>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</si>
  <si>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</si>
  <si>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</si>
  <si>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</si>
  <si>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</si>
  <si>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</si>
  <si>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</si>
  <si>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</si>
  <si>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</si>
  <si>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</si>
  <si>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</si>
  <si>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</si>
  <si>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</si>
  <si>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</si>
  <si>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</si>
  <si>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</si>
  <si>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</si>
  <si>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</si>
  <si>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</si>
  <si>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</si>
  <si>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</si>
  <si>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</si>
  <si>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</si>
  <si>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</si>
  <si>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</si>
  <si>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</si>
  <si>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</si>
  <si>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</si>
  <si>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</si>
  <si>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</si>
  <si>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</si>
  <si>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</si>
  <si>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</si>
  <si>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</si>
  <si>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</si>
  <si>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</si>
  <si>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</si>
  <si>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</si>
  <si>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</si>
  <si>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</si>
  <si>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</si>
  <si>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</si>
  <si>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</si>
  <si>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</si>
  <si>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</si>
  <si>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</si>
  <si>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</si>
  <si>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</si>
  <si>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</si>
  <si>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</si>
  <si>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</si>
  <si>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</si>
  <si>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</si>
  <si>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</si>
  <si>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</si>
  <si>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</si>
  <si>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</si>
  <si>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</si>
  <si>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</si>
  <si>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</si>
  <si>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</si>
  <si>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</si>
  <si>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</si>
  <si>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</si>
  <si>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</si>
  <si>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</si>
  <si>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</si>
  <si>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</si>
  <si>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</si>
  <si>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</si>
  <si>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</si>
  <si>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</si>
  <si>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</si>
  <si>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</si>
  <si>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</si>
  <si>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</si>
  <si>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</si>
  <si>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</si>
  <si>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</si>
  <si>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</si>
  <si>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</si>
  <si>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</si>
  <si>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</si>
  <si>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</si>
  <si>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</si>
  <si>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</si>
  <si>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</si>
  <si>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</si>
  <si>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</si>
  <si>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</si>
  <si>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</si>
  <si>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</si>
  <si>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</si>
  <si>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</si>
  <si>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</si>
  <si>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</si>
  <si>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</si>
  <si>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</si>
  <si>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</si>
  <si>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</si>
  <si>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</si>
  <si>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</si>
  <si>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</si>
  <si>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</si>
  <si>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</si>
  <si>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</si>
  <si>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</si>
  <si>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</si>
  <si>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</si>
  <si>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</si>
  <si>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</si>
  <si>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</si>
  <si>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</si>
  <si>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</si>
  <si>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</si>
  <si>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</si>
  <si>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</si>
  <si>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</si>
  <si>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</si>
  <si>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</si>
  <si>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</si>
  <si>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</si>
  <si>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</si>
  <si>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</si>
  <si>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</si>
  <si>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</si>
  <si>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</si>
  <si>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</si>
  <si>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</si>
  <si>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</si>
  <si>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</si>
  <si>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</si>
  <si>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</si>
  <si>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</si>
  <si>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</si>
  <si>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</si>
  <si>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</si>
  <si>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</si>
  <si>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</si>
  <si>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</si>
  <si>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</si>
  <si>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</si>
  <si>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</si>
  <si>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</si>
  <si>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</si>
  <si>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</si>
  <si>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</si>
  <si>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</si>
  <si>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</si>
  <si>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</si>
  <si>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</si>
  <si>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</si>
  <si>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</si>
  <si>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</si>
  <si>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</si>
  <si>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</si>
  <si>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</si>
  <si>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</si>
  <si>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</si>
  <si>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</si>
  <si>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</si>
  <si>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</si>
  <si>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</si>
  <si>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</si>
  <si>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</si>
  <si>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</si>
  <si>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</si>
  <si>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</si>
  <si>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</si>
  <si>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</si>
  <si>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</si>
  <si>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</si>
  <si>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</si>
  <si>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</si>
  <si>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</si>
  <si>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</si>
  <si>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</si>
  <si>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</si>
  <si>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</si>
  <si>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</si>
  <si>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</si>
  <si>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</si>
  <si>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</si>
  <si>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</si>
  <si>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</si>
  <si>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</si>
  <si>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</si>
  <si>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</si>
  <si>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</si>
  <si>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</si>
  <si>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</si>
  <si>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</si>
  <si>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</si>
  <si>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</si>
  <si>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</si>
  <si>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</si>
  <si>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</si>
  <si>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</si>
  <si>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</si>
  <si>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</si>
  <si>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</si>
  <si>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</si>
  <si>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</si>
  <si>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</si>
  <si>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</si>
  <si>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</si>
  <si>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</si>
  <si>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</si>
  <si>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</si>
  <si>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</si>
  <si>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</si>
  <si>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</si>
  <si>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</si>
  <si>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</si>
  <si>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</si>
  <si>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</si>
  <si>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</si>
  <si>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</si>
  <si>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</si>
  <si>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</si>
  <si>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</si>
  <si>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</si>
  <si>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</si>
  <si>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</si>
  <si>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</si>
  <si>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</si>
  <si>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</si>
  <si>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</si>
  <si>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</si>
  <si>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</si>
  <si>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</si>
  <si>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</si>
  <si>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</si>
  <si>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</si>
  <si>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</si>
  <si>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</si>
  <si>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</si>
  <si>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</si>
  <si>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</si>
  <si>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</si>
  <si>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</si>
  <si>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</si>
  <si>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</si>
  <si>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</si>
  <si>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</si>
  <si>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</si>
  <si>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</si>
  <si>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</si>
  <si>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</si>
  <si>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</si>
  <si>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</si>
  <si>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</si>
  <si>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</si>
  <si>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</si>
  <si>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</si>
  <si>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</si>
  <si>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</si>
  <si>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</si>
  <si>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</si>
  <si>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</si>
  <si>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</si>
  <si>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</si>
  <si>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</si>
  <si>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</si>
  <si>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</si>
  <si>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</si>
  <si>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</si>
  <si>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</si>
  <si>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</si>
  <si>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</si>
  <si>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</si>
  <si>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</si>
  <si>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</si>
  <si>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</si>
  <si>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</si>
  <si>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</si>
  <si>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</si>
  <si>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</si>
  <si>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</si>
  <si>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</si>
  <si>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</si>
  <si>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</si>
  <si>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</si>
  <si>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</si>
  <si>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</si>
  <si>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</si>
  <si>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</si>
  <si>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</si>
  <si>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</si>
  <si>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</si>
  <si>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</si>
  <si>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</si>
  <si>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</si>
  <si>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</si>
  <si>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</si>
  <si>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</si>
  <si>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</si>
  <si>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</si>
  <si>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</si>
  <si>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</si>
  <si>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</si>
  <si>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</si>
  <si>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</si>
  <si>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</si>
  <si>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</si>
  <si>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</si>
  <si>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</si>
  <si>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</si>
  <si>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</si>
  <si>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</si>
  <si>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</si>
  <si>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</si>
  <si>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</si>
  <si>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</si>
  <si>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</si>
  <si>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</si>
  <si>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</si>
  <si>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</si>
  <si>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</si>
  <si>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</si>
  <si>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</si>
  <si>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</si>
  <si>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</si>
  <si>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</si>
  <si>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</si>
  <si>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</si>
  <si>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</si>
  <si>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</si>
  <si>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</si>
  <si>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</si>
  <si>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</si>
  <si>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</si>
  <si>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</si>
  <si>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</si>
  <si>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</si>
  <si>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</si>
  <si>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</si>
  <si>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</si>
  <si>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</si>
  <si>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</si>
  <si>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</si>
  <si>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</si>
  <si>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</si>
  <si>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</si>
  <si>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</si>
  <si>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</si>
  <si>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</si>
  <si>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</si>
  <si>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</si>
  <si>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</si>
  <si>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</si>
  <si>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</si>
  <si>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</si>
  <si>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</si>
  <si>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</si>
  <si>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</si>
  <si>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</si>
  <si>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</si>
  <si>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</si>
  <si>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</si>
  <si>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</si>
  <si>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</si>
  <si>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</si>
  <si>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</si>
  <si>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</si>
  <si>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</si>
  <si>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</si>
  <si>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</si>
  <si>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</si>
  <si>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</si>
  <si>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</si>
  <si>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</si>
  <si>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</si>
  <si>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</si>
  <si>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</si>
  <si>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</si>
  <si>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</si>
  <si>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</si>
  <si>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</si>
  <si>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</si>
  <si>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</si>
  <si>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</si>
  <si>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</si>
  <si>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</si>
  <si>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</si>
  <si>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</si>
  <si>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</si>
  <si>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</si>
  <si>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</si>
  <si>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</si>
  <si>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</si>
  <si>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</si>
  <si>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</si>
  <si>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</si>
  <si>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</si>
  <si>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</si>
  <si>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</si>
  <si>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</si>
  <si>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</si>
  <si>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</si>
  <si>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</si>
  <si>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</si>
  <si>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</si>
  <si>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</si>
  <si>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</si>
  <si>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</si>
  <si>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</si>
  <si>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</si>
  <si>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</si>
  <si>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</si>
  <si>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</si>
  <si>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</si>
  <si>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</si>
  <si>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</si>
  <si>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</si>
  <si>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</si>
  <si>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</si>
  <si>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</si>
  <si>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</si>
  <si>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</si>
  <si>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</si>
  <si>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</si>
  <si>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</si>
  <si>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</si>
  <si>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</si>
  <si>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</si>
  <si>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</si>
  <si>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</si>
  <si>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</si>
  <si>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</si>
  <si>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</si>
  <si>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</si>
  <si>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</si>
  <si>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</si>
  <si>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</si>
  <si>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</si>
  <si>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</si>
  <si>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</si>
  <si>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</si>
  <si>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</si>
  <si>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</si>
  <si>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</si>
  <si>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</si>
  <si>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</si>
  <si>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</si>
  <si>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</si>
  <si>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</si>
  <si>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</si>
  <si>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</si>
  <si>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</si>
  <si>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</si>
  <si>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</si>
  <si>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</si>
  <si>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</si>
  <si>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</si>
  <si>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</si>
  <si>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</si>
  <si>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</si>
  <si>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</si>
  <si>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</si>
  <si>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</si>
  <si>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</si>
  <si>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</si>
  <si>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</si>
  <si>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</si>
  <si>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</si>
  <si>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</si>
  <si>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</si>
  <si>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</si>
  <si>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</si>
  <si>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</si>
  <si>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</si>
  <si>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</si>
  <si>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</si>
  <si>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</si>
  <si>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</si>
  <si>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</si>
  <si>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</si>
  <si>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</si>
  <si>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</si>
  <si>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</si>
  <si>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</si>
  <si>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</si>
  <si>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</si>
  <si>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</si>
  <si>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</si>
  <si>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</si>
  <si>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</si>
  <si>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</si>
  <si>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</si>
  <si>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</si>
  <si>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</si>
  <si>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</si>
  <si>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</si>
  <si>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</si>
  <si>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</si>
  <si>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</si>
  <si>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</si>
  <si>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</si>
  <si>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</si>
  <si>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</si>
  <si>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</si>
  <si>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</si>
  <si>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</si>
  <si>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</si>
  <si>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</si>
  <si>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</si>
  <si>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</si>
  <si>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</si>
  <si>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</si>
  <si>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</si>
  <si>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</si>
  <si>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</si>
  <si>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</si>
  <si>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</si>
  <si>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</si>
  <si>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</si>
  <si>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</si>
  <si>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</si>
  <si>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</si>
  <si>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</si>
  <si>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</si>
  <si>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</si>
  <si>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</si>
  <si>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</si>
  <si>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</si>
  <si>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</si>
  <si>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</si>
  <si>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</si>
  <si>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</si>
  <si>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</si>
  <si>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</si>
  <si>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</si>
  <si>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</si>
  <si>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</si>
  <si>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</si>
  <si>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</si>
  <si>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</si>
  <si>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</si>
  <si>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</si>
  <si>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</si>
  <si>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</si>
  <si>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</si>
  <si>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</si>
  <si>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</si>
  <si>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</si>
  <si>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</si>
  <si>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</si>
  <si>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</si>
  <si>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</si>
  <si>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</si>
  <si>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</si>
  <si>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</si>
  <si>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</si>
  <si>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</si>
  <si>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</si>
  <si>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</si>
  <si>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</si>
  <si>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</si>
  <si>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</si>
  <si>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</si>
  <si>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</si>
  <si>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</si>
  <si>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</si>
  <si>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</si>
  <si>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</si>
  <si>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</si>
  <si>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</si>
  <si>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</si>
  <si>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</si>
  <si>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</si>
  <si>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</si>
  <si>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</si>
  <si>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</si>
  <si>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</si>
  <si>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</si>
  <si>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</si>
  <si>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</si>
  <si>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</si>
  <si>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</si>
  <si>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</si>
  <si>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</si>
  <si>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</si>
  <si>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</si>
  <si>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</si>
  <si>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</si>
  <si>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</si>
  <si>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</si>
  <si>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</si>
  <si>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</si>
  <si>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</si>
  <si>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</si>
  <si>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</si>
  <si>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</si>
  <si>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</si>
  <si>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</si>
  <si>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</si>
  <si>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</si>
  <si>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</si>
  <si>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</si>
  <si>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</si>
  <si>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</si>
  <si>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</si>
  <si>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</si>
  <si>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</si>
  <si>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</si>
  <si>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</si>
  <si>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</si>
  <si>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</si>
  <si>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</si>
  <si>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</si>
  <si>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</si>
  <si>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</si>
  <si>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</si>
  <si>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</si>
  <si>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</si>
  <si>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</si>
  <si>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</si>
  <si>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</si>
  <si>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</si>
  <si>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</si>
  <si>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</si>
  <si>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</si>
  <si>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</si>
  <si>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</si>
  <si>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</si>
  <si>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</si>
  <si>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</si>
  <si>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</si>
  <si>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</si>
  <si>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</si>
  <si>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</si>
  <si>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</si>
  <si>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</si>
  <si>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</si>
  <si>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</si>
  <si>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</si>
  <si>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</si>
  <si>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</si>
  <si>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</si>
  <si>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</si>
  <si>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</si>
  <si>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</si>
  <si>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</si>
  <si>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</si>
  <si>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</si>
  <si>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</si>
  <si>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</si>
  <si>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</si>
  <si>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</si>
  <si>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</si>
  <si>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</si>
  <si>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</si>
  <si>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</si>
  <si>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</si>
  <si>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</si>
  <si>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</si>
  <si>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</si>
  <si>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</si>
  <si>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</si>
  <si>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</si>
  <si>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</si>
  <si>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</si>
  <si>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</si>
  <si>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</si>
  <si>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</si>
  <si>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</si>
  <si>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</si>
  <si>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</si>
  <si>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</si>
  <si>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</si>
  <si>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</si>
  <si>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</si>
  <si>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</si>
  <si>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</si>
  <si>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</si>
  <si>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</si>
  <si>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</si>
  <si>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</si>
  <si>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</si>
  <si>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</si>
  <si>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</si>
  <si>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</si>
  <si>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</si>
  <si>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</si>
  <si>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</si>
  <si>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</si>
  <si>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</si>
  <si>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</si>
  <si>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</si>
  <si>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</si>
  <si>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</si>
  <si>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</si>
  <si>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</si>
  <si>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</si>
  <si>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</si>
  <si>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</si>
  <si>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</si>
  <si>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</si>
  <si>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</si>
  <si>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</si>
  <si>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</si>
  <si>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</si>
  <si>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</si>
  <si>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</si>
  <si>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</si>
  <si>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</si>
  <si>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</si>
  <si>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</si>
  <si>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</si>
  <si>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</si>
  <si>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</si>
  <si>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</si>
  <si>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</si>
  <si>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</si>
  <si>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</si>
  <si>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</si>
  <si>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</si>
  <si>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</si>
  <si>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</si>
  <si>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</si>
  <si>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</si>
  <si>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</si>
  <si>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</si>
  <si>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</si>
  <si>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</si>
  <si>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</si>
  <si>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</si>
  <si>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</si>
  <si>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</si>
  <si>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</si>
  <si>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</si>
  <si>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</si>
  <si>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</si>
  <si>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</si>
  <si>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</si>
  <si>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</si>
  <si>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</si>
  <si>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</si>
  <si>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</si>
  <si>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</si>
  <si>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</si>
  <si>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</si>
  <si>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</si>
  <si>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</si>
  <si>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</si>
  <si>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</si>
  <si>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</si>
  <si>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</si>
  <si>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</si>
  <si>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</si>
  <si>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</si>
  <si>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</si>
  <si>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</si>
  <si>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</si>
  <si>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</si>
  <si>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</si>
  <si>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</si>
  <si>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</si>
  <si>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</si>
  <si>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</si>
  <si>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</si>
  <si>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</si>
  <si>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</si>
  <si>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</si>
  <si>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</si>
  <si>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</si>
  <si>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</si>
  <si>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</si>
  <si>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</si>
  <si>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</si>
  <si>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</si>
  <si>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</si>
  <si>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</si>
  <si>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</si>
  <si>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</si>
  <si>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</si>
  <si>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</si>
  <si>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</si>
  <si>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</si>
  <si>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</si>
  <si>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</si>
  <si>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</si>
  <si>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</si>
  <si>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</si>
  <si>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</si>
  <si>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</si>
  <si>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</si>
  <si>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</si>
  <si>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</si>
  <si>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</si>
  <si>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</si>
  <si>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</si>
  <si>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</si>
  <si>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</si>
  <si>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</si>
  <si>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</si>
  <si>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</si>
  <si>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</si>
  <si>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</si>
  <si>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</si>
  <si>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</si>
  <si>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</si>
  <si>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</si>
  <si>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</si>
  <si>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</si>
  <si>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</si>
  <si>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</si>
  <si>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</si>
  <si>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</si>
  <si>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</si>
  <si>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</si>
  <si>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</si>
  <si>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</si>
  <si>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</si>
  <si>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</si>
  <si>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</si>
  <si>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</si>
  <si>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</si>
  <si>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</si>
  <si>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</si>
  <si>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</si>
  <si>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</si>
  <si>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</si>
  <si>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</si>
  <si>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</si>
  <si>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</si>
  <si>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</si>
  <si>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</si>
  <si>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</si>
  <si>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</si>
  <si>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</si>
  <si>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</si>
  <si>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</si>
  <si>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</si>
  <si>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</si>
  <si>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</si>
  <si>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</si>
  <si>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</si>
  <si>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</si>
  <si>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</si>
  <si>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</si>
  <si>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</si>
  <si>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</si>
  <si>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</si>
  <si>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</si>
  <si>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</si>
  <si>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</si>
  <si>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</si>
  <si>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</si>
  <si>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</si>
  <si>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</si>
  <si>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</si>
  <si>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</si>
  <si>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</si>
  <si>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</si>
  <si>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</si>
  <si>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</si>
  <si>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</si>
  <si>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</si>
  <si>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</si>
  <si>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</si>
  <si>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</si>
  <si>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</si>
  <si>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</si>
  <si>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</si>
  <si>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</si>
  <si>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</si>
  <si>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</si>
  <si>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</si>
  <si>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</si>
  <si>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</si>
  <si>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</si>
  <si>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</si>
  <si>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</si>
  <si>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</si>
  <si>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</si>
  <si>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</si>
  <si>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</si>
  <si>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</si>
  <si>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</si>
  <si>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</si>
  <si>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</si>
  <si>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</si>
  <si>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</si>
  <si>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</si>
  <si>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</si>
  <si>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</si>
  <si>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</si>
  <si>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</si>
  <si>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</si>
  <si>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</si>
  <si>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</si>
  <si>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</si>
  <si>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</si>
  <si>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</si>
  <si>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</si>
  <si>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</si>
  <si>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</si>
  <si>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</si>
  <si>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</si>
  <si>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</si>
  <si>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</si>
  <si>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</si>
  <si>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</si>
  <si>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</si>
  <si>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</si>
  <si>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</si>
  <si>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</si>
  <si>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</si>
  <si>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</si>
  <si>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</si>
  <si>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</si>
  <si>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</si>
  <si>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</si>
  <si>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</si>
  <si>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</si>
  <si>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</si>
  <si>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</si>
  <si>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</si>
  <si>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</si>
  <si>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</si>
  <si>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</si>
  <si>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</si>
  <si>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</si>
  <si>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</si>
  <si>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</si>
  <si>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</si>
  <si>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</si>
  <si>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</si>
  <si>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</si>
  <si>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</si>
  <si>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</si>
  <si>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</si>
  <si>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</si>
  <si>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</si>
  <si>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</si>
  <si>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</si>
  <si>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</si>
  <si>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</si>
  <si>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</si>
  <si>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</si>
  <si>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</si>
  <si>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</si>
  <si>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</si>
  <si>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</si>
  <si>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</si>
  <si>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</si>
  <si>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</si>
  <si>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</si>
  <si>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</si>
  <si>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</si>
  <si>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</si>
  <si>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</si>
  <si>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</si>
  <si>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</si>
  <si>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</si>
  <si>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</si>
  <si>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</si>
  <si>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</si>
  <si>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</si>
  <si>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</si>
  <si>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</si>
  <si>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</si>
  <si>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</si>
  <si>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</si>
  <si>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</si>
  <si>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</si>
  <si>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</si>
  <si>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</si>
  <si>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</si>
  <si>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</si>
  <si>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</si>
  <si>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</si>
  <si>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</si>
  <si>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</si>
  <si>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</si>
  <si>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</si>
  <si>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</si>
  <si>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</si>
  <si>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</si>
  <si>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</si>
  <si>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</si>
  <si>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</si>
  <si>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</si>
  <si>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</si>
  <si>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</si>
  <si>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</si>
  <si>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</si>
  <si>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</si>
  <si>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</si>
  <si>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</si>
  <si>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</si>
  <si>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</si>
  <si>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</si>
  <si>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</si>
  <si>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</si>
  <si>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</si>
  <si>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</si>
  <si>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</si>
  <si>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</si>
  <si>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</si>
  <si>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</si>
  <si>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</si>
  <si>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</si>
  <si>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</si>
  <si>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</si>
  <si>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</si>
  <si>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</si>
  <si>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</si>
  <si>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</si>
  <si>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</si>
  <si>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</si>
  <si>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</si>
  <si>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</si>
  <si>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</si>
  <si>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</si>
  <si>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</si>
  <si>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</si>
  <si>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</si>
  <si>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</si>
  <si>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</si>
  <si>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</si>
  <si>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</si>
  <si>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</si>
  <si>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</si>
  <si>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</si>
  <si>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</si>
  <si>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</si>
  <si>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</si>
  <si>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</si>
  <si>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</si>
  <si>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</si>
  <si>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</si>
  <si>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</si>
  <si>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</si>
  <si>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</si>
  <si>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</si>
  <si>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</si>
  <si>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</si>
  <si>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</si>
  <si>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</si>
  <si>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</si>
  <si>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</si>
  <si>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</si>
  <si>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</si>
  <si>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</si>
  <si>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</si>
  <si>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</si>
  <si>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</si>
  <si>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</si>
  <si>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</si>
  <si>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</si>
  <si>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</si>
  <si>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</si>
  <si>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</si>
  <si>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</si>
  <si>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</si>
  <si>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</si>
  <si>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</si>
  <si>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</si>
  <si>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</si>
  <si>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</si>
  <si>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</si>
  <si>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</si>
  <si>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</si>
  <si>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</si>
  <si>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</si>
  <si>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</si>
  <si>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</si>
  <si>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</si>
  <si>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</si>
  <si>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</si>
  <si>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</si>
  <si>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</si>
  <si>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</si>
  <si>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</si>
  <si>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</si>
  <si>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</si>
  <si>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</si>
  <si>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</si>
  <si>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</si>
  <si>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</si>
  <si>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</si>
  <si>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</si>
  <si>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</si>
  <si>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</si>
  <si>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</si>
  <si>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</si>
  <si>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</si>
  <si>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</si>
  <si>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</si>
  <si>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</si>
  <si>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</si>
  <si>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</si>
  <si>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</si>
  <si>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</si>
  <si>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</si>
  <si>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</si>
  <si>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</si>
  <si>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</si>
  <si>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</si>
  <si>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</si>
  <si>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</si>
  <si>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</si>
  <si>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</si>
  <si>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</si>
  <si>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</si>
  <si>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</si>
  <si>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</si>
  <si>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</si>
  <si>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</si>
  <si>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</si>
  <si>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</si>
  <si>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</si>
  <si>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</si>
  <si>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</si>
  <si>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</si>
  <si>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</si>
  <si>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</si>
  <si>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</si>
  <si>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</si>
  <si>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</si>
  <si>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</si>
  <si>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</si>
  <si>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</si>
  <si>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</si>
  <si>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</si>
  <si>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</si>
  <si>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</si>
  <si>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</si>
  <si>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</si>
  <si>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</si>
  <si>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</si>
  <si>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</si>
  <si>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</si>
  <si>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</si>
  <si>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</si>
  <si>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</si>
  <si>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</si>
  <si>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</si>
  <si>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</si>
  <si>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</si>
  <si>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</si>
  <si>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</si>
  <si>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</si>
  <si>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</si>
  <si>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</si>
  <si>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</si>
  <si>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</si>
  <si>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</si>
  <si>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</si>
  <si>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</si>
  <si>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</si>
  <si>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</si>
  <si>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</si>
  <si>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</si>
  <si>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</si>
  <si>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</si>
  <si>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</si>
  <si>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</si>
  <si>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</si>
  <si>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</si>
  <si>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</si>
  <si>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</si>
  <si>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</si>
  <si>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</si>
  <si>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</si>
  <si>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</si>
  <si>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</si>
  <si>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</si>
  <si>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</si>
  <si>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</si>
  <si>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</si>
  <si>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</si>
  <si>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</si>
  <si>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</si>
  <si>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</si>
  <si>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</si>
  <si>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</si>
  <si>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</si>
  <si>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</si>
  <si>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</si>
  <si>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</si>
  <si>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</si>
  <si>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</si>
  <si>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</si>
  <si>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</si>
  <si>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</si>
  <si>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</si>
  <si>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</si>
  <si>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</si>
  <si>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</si>
  <si>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</si>
  <si>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</si>
  <si>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</si>
  <si>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</si>
  <si>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</si>
  <si>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</si>
  <si>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</si>
  <si>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</si>
  <si>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</si>
  <si>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</si>
  <si>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</si>
  <si>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</si>
  <si>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</si>
  <si>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</si>
  <si>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</si>
  <si>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</si>
  <si>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</si>
  <si>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</si>
  <si>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</si>
  <si>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</si>
  <si>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</si>
  <si>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</si>
  <si>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</si>
  <si>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</si>
  <si>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</si>
  <si>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</si>
  <si>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</si>
  <si>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</si>
  <si>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</si>
  <si>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</si>
  <si>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</si>
  <si>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</si>
  <si>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</si>
  <si>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</si>
  <si>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</si>
  <si>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</si>
  <si>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</si>
  <si>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</si>
  <si>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</si>
  <si>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</si>
  <si>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</si>
  <si>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</si>
  <si>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</si>
  <si>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</si>
  <si>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</si>
  <si>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</si>
  <si>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</si>
  <si>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</si>
  <si>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</si>
  <si>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</si>
  <si>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</si>
  <si>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</si>
  <si>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</si>
  <si>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</si>
  <si>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</si>
  <si>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</si>
  <si>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</si>
  <si>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</si>
  <si>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</si>
  <si>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</si>
  <si>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</si>
  <si>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</si>
  <si>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</si>
  <si>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</si>
  <si>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</si>
  <si>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</si>
  <si>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</si>
  <si>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</si>
  <si>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</si>
  <si>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</si>
  <si>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</si>
  <si>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</si>
  <si>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</si>
  <si>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</si>
  <si>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</si>
  <si>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</si>
  <si>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</si>
  <si>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</si>
  <si>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</si>
  <si>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</si>
  <si>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</si>
  <si>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</si>
  <si>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</si>
  <si>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</si>
  <si>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</si>
  <si>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</si>
  <si>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</si>
  <si>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</si>
  <si>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</si>
  <si>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</si>
  <si>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</si>
  <si>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</si>
  <si>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</si>
  <si>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</si>
  <si>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</si>
  <si>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</si>
  <si>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</si>
  <si>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</si>
  <si>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</si>
  <si>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</si>
  <si>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</si>
  <si>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</si>
  <si>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</si>
  <si>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</si>
  <si>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</si>
  <si>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</si>
  <si>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</si>
  <si>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</si>
  <si>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</si>
  <si>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</si>
  <si>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</si>
  <si>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</si>
  <si>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</si>
  <si>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</si>
  <si>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</si>
  <si>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</si>
  <si>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</si>
  <si>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</si>
  <si>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</si>
  <si>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</si>
  <si>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</si>
  <si>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</si>
  <si>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</si>
  <si>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</si>
  <si>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</si>
  <si>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</si>
  <si>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</si>
  <si>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</si>
  <si>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</si>
  <si>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</si>
  <si>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</si>
  <si>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</si>
  <si>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</si>
  <si>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</si>
  <si>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</si>
  <si>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</si>
  <si>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</si>
  <si>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</si>
  <si>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</si>
  <si>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</si>
  <si>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</si>
  <si>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</si>
  <si>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</si>
  <si>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</si>
  <si>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</si>
  <si>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</si>
  <si>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</si>
  <si>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</si>
  <si>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</si>
  <si>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</si>
  <si>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</si>
  <si>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</si>
  <si>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</si>
  <si>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</si>
  <si>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</si>
  <si>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</si>
  <si>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</si>
  <si>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</si>
  <si>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</si>
  <si>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</si>
  <si>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</si>
  <si>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</si>
  <si>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</si>
  <si>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</si>
  <si>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</si>
  <si>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</si>
  <si>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</si>
  <si>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</si>
  <si>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</si>
  <si>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</si>
  <si>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</si>
  <si>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</si>
  <si>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</si>
  <si>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</si>
  <si>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</si>
  <si>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</si>
  <si>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</si>
  <si>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</si>
  <si>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</si>
  <si>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</si>
  <si>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</si>
  <si>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</si>
  <si>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</si>
  <si>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</si>
  <si>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</si>
  <si>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</si>
  <si>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</si>
  <si>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</si>
  <si>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</si>
  <si>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</si>
  <si>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</si>
  <si>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</si>
  <si>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</si>
  <si>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</si>
  <si>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</si>
  <si>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</si>
  <si>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</si>
  <si>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</si>
  <si>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</si>
  <si>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</si>
  <si>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</si>
  <si>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</si>
  <si>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</si>
  <si>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</si>
  <si>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</si>
  <si>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</si>
  <si>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</si>
  <si>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</si>
  <si>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</si>
  <si>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</si>
  <si>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</si>
  <si>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</si>
  <si>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</si>
  <si>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</si>
  <si>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</si>
  <si>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</si>
  <si>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</si>
  <si>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</si>
  <si>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</si>
  <si>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</si>
  <si>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</si>
  <si>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</si>
  <si>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</si>
  <si>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</si>
  <si>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</si>
  <si>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</si>
  <si>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</si>
  <si>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</si>
  <si>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</si>
  <si>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</si>
  <si>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</si>
  <si>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</si>
  <si>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</si>
  <si>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</si>
  <si>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</si>
  <si>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</si>
  <si>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</si>
  <si>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</si>
  <si>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</si>
  <si>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</si>
  <si>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</si>
  <si>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</si>
  <si>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</si>
  <si>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</si>
  <si>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</si>
  <si>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</si>
  <si>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</si>
  <si>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</si>
  <si>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</si>
  <si>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</si>
  <si>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</si>
  <si>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</si>
  <si>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</si>
  <si>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</si>
  <si>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</si>
  <si>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</si>
  <si>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</si>
  <si>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</si>
  <si>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</si>
  <si>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</si>
  <si>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</si>
  <si>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</si>
  <si>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</si>
  <si>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</si>
  <si>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</si>
  <si>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</si>
  <si>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</si>
  <si>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</si>
  <si>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</si>
  <si>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</si>
  <si>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</si>
  <si>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</si>
  <si>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</si>
  <si>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</si>
  <si>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</si>
  <si>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</si>
  <si>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</si>
  <si>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</si>
  <si>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</si>
  <si>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</si>
  <si>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</si>
  <si>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</si>
  <si>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</si>
  <si>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</si>
  <si>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</si>
  <si>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</si>
  <si>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</si>
  <si>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</si>
  <si>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</si>
  <si>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</si>
  <si>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</si>
  <si>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</si>
  <si>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</si>
  <si>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</si>
  <si>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</si>
  <si>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</si>
  <si>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</si>
  <si>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</si>
  <si>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</si>
  <si>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</si>
  <si>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</si>
  <si>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</si>
  <si>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</si>
  <si>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</si>
  <si>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</si>
  <si>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</si>
  <si>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</si>
  <si>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</si>
  <si>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</si>
  <si>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</si>
  <si>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</si>
  <si>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</si>
  <si>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</si>
  <si>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</si>
  <si>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</si>
  <si>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</si>
  <si>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</si>
  <si>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</si>
  <si>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</si>
  <si>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</si>
  <si>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</si>
  <si>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</si>
  <si>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</si>
  <si>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</si>
  <si>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</si>
  <si>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</si>
  <si>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</si>
  <si>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</si>
  <si>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</si>
  <si>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</si>
  <si>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</si>
  <si>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</si>
  <si>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</si>
  <si>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</si>
  <si>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</si>
  <si>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</si>
  <si>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</si>
  <si>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</si>
  <si>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</si>
  <si>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</si>
  <si>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</si>
  <si>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</si>
  <si>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</si>
  <si>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</si>
  <si>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</si>
  <si>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</si>
  <si>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</si>
  <si>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</si>
  <si>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</si>
  <si>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</si>
  <si>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</si>
  <si>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</si>
  <si>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</si>
  <si>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</si>
  <si>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</si>
  <si>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</si>
  <si>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</si>
  <si>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</si>
  <si>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</si>
  <si>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</si>
  <si>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</si>
  <si>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</si>
  <si>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</si>
  <si>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</si>
  <si>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</si>
  <si>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</si>
  <si>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</si>
  <si>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</si>
  <si>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</si>
  <si>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</si>
  <si>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</si>
  <si>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</si>
  <si>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</si>
  <si>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</si>
  <si>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</si>
  <si>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</si>
  <si>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</si>
  <si>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</si>
  <si>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</si>
  <si>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</si>
  <si>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</si>
  <si>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</si>
  <si>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</si>
  <si>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</si>
  <si>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</si>
  <si>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</si>
  <si>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</si>
  <si>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</si>
  <si>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</si>
  <si>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</si>
  <si>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</si>
  <si>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</si>
  <si>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</si>
  <si>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</si>
  <si>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</si>
  <si>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</si>
  <si>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</si>
  <si>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</si>
  <si>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</si>
  <si>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</si>
  <si>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</si>
  <si>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</si>
  <si>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</si>
  <si>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</si>
  <si>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</si>
  <si>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</si>
  <si>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</si>
  <si>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</si>
  <si>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</si>
  <si>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</si>
  <si>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</si>
  <si>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</si>
  <si>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</si>
  <si>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</si>
  <si>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</si>
  <si>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</si>
  <si>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</si>
  <si>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</si>
  <si>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</si>
  <si>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</si>
  <si>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</si>
  <si>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</si>
  <si>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</si>
  <si>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</si>
  <si>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</si>
  <si>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</si>
  <si>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</si>
  <si>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</si>
  <si>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</si>
  <si>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</si>
  <si>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</si>
  <si>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</si>
  <si>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</si>
  <si>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</si>
  <si>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</si>
  <si>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</si>
  <si>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</si>
  <si>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</si>
  <si>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</si>
  <si>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</si>
  <si>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</si>
  <si>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</si>
  <si>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</si>
  <si>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</si>
  <si>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</si>
  <si>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</si>
  <si>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</si>
  <si>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</si>
  <si>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</si>
  <si>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</si>
  <si>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</si>
  <si>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</si>
  <si>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</si>
  <si>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</si>
  <si>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</si>
  <si>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</si>
  <si>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</si>
  <si>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</si>
  <si>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</si>
  <si>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</si>
  <si>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</si>
  <si>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</si>
  <si>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</si>
  <si>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</si>
  <si>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</si>
  <si>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</si>
  <si>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</si>
  <si>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</si>
  <si>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</si>
  <si>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</si>
  <si>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</si>
  <si>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</si>
  <si>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</si>
  <si>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</si>
  <si>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</si>
  <si>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</si>
  <si>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</si>
  <si>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</si>
  <si>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</si>
  <si>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</si>
  <si>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</si>
  <si>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</si>
  <si>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</si>
  <si>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</si>
  <si>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</si>
  <si>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</si>
  <si>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</si>
  <si>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</si>
  <si>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</si>
  <si>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</si>
  <si>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</si>
  <si>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</si>
  <si>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</si>
  <si>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</si>
  <si>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</si>
  <si>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</si>
  <si>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</si>
  <si>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</si>
  <si>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</si>
  <si>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</si>
  <si>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</si>
  <si>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</si>
  <si>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</si>
  <si>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</si>
  <si>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</si>
  <si>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</si>
  <si>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</si>
  <si>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</si>
  <si>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</si>
  <si>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</si>
  <si>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</si>
  <si>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</si>
  <si>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</si>
  <si>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</si>
  <si>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</si>
  <si>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</si>
  <si>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</si>
  <si>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</si>
  <si>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</si>
  <si>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</si>
  <si>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</si>
  <si>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</si>
  <si>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</si>
  <si>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</si>
  <si>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</si>
  <si>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</si>
  <si>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</si>
  <si>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</si>
  <si>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</si>
  <si>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</si>
  <si>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</si>
  <si>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</si>
  <si>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</si>
  <si>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</si>
  <si>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</si>
  <si>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</si>
  <si>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</si>
  <si>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</si>
  <si>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</si>
  <si>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</si>
  <si>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</si>
  <si>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</si>
  <si>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</si>
  <si>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</si>
  <si>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</si>
  <si>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</si>
  <si>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</si>
  <si>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</si>
  <si>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</si>
  <si>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</si>
  <si>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</si>
  <si>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</si>
  <si>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</si>
  <si>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</si>
  <si>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</si>
  <si>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</si>
  <si>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</si>
  <si>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</si>
  <si>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</si>
  <si>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</si>
  <si>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</si>
  <si>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</si>
  <si>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</si>
  <si>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</si>
  <si>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</si>
  <si>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</si>
  <si>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</si>
  <si>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</si>
  <si>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</si>
  <si>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</si>
  <si>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</si>
  <si>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</si>
  <si>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</si>
  <si>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</si>
  <si>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</si>
  <si>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</si>
  <si>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</si>
  <si>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</si>
  <si>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</si>
  <si>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</si>
  <si>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</si>
  <si>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</si>
  <si>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</si>
  <si>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</si>
  <si>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</si>
  <si>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</si>
  <si>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</si>
  <si>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</si>
  <si>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</si>
  <si>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</si>
  <si>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</si>
  <si>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</si>
  <si>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</si>
  <si>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</si>
  <si>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</si>
  <si>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</si>
  <si>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</si>
  <si>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</si>
  <si>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</si>
  <si>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</si>
  <si>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</si>
  <si>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</si>
  <si>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</si>
  <si>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</si>
  <si>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</si>
  <si>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</si>
  <si>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</si>
  <si>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</si>
  <si>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</si>
  <si>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</si>
  <si>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</si>
  <si>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</si>
  <si>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</si>
  <si>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</si>
  <si>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</si>
  <si>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</si>
  <si>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</si>
  <si>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</si>
  <si>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</si>
  <si>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</si>
  <si>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</si>
  <si>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</si>
  <si>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</si>
  <si>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</si>
  <si>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</si>
  <si>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</si>
  <si>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</si>
  <si>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</si>
  <si>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</si>
  <si>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</si>
  <si>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</si>
  <si>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</si>
  <si>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</si>
  <si>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</si>
  <si>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</si>
  <si>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</si>
  <si>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</si>
  <si>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</si>
  <si>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</si>
  <si>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</si>
  <si>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</si>
  <si>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</si>
  <si>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</si>
  <si>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</si>
  <si>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</si>
  <si>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</si>
  <si>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</si>
  <si>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</si>
  <si>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</si>
  <si>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</si>
  <si>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</si>
  <si>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</si>
  <si>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</si>
  <si>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</si>
  <si>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</si>
  <si>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</si>
  <si>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</si>
  <si>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</si>
  <si>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</si>
  <si>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</si>
  <si>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</si>
  <si>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</si>
  <si>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</si>
  <si>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</si>
  <si>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</si>
  <si>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</si>
  <si>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</si>
  <si>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</si>
  <si>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</si>
  <si>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</si>
  <si>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</si>
  <si>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</si>
  <si>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</si>
  <si>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</si>
  <si>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</si>
  <si>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</si>
  <si>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</si>
  <si>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</si>
  <si>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</si>
  <si>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</si>
  <si>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</si>
  <si>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</si>
  <si>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</si>
  <si>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</si>
  <si>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</si>
  <si>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</si>
  <si>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</si>
  <si>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</si>
  <si>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</si>
  <si>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</si>
  <si>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</si>
  <si>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</si>
  <si>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</si>
  <si>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</si>
  <si>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</si>
  <si>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</si>
  <si>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</si>
  <si>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</si>
  <si>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</si>
  <si>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</si>
  <si>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</si>
  <si>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</si>
  <si>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</si>
  <si>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</si>
  <si>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</si>
  <si>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</si>
  <si>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</si>
  <si>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</si>
  <si>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</si>
  <si>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</si>
  <si>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</si>
  <si>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</si>
  <si>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</si>
  <si>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</si>
  <si>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</si>
  <si>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</si>
  <si>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</si>
  <si>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</si>
  <si>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</si>
  <si>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</si>
  <si>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</si>
  <si>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</si>
  <si>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</si>
  <si>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</si>
  <si>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</si>
  <si>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</si>
  <si>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</si>
  <si>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</si>
  <si>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</si>
  <si>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</si>
  <si>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</si>
  <si>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</si>
  <si>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</si>
  <si>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</si>
  <si>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</si>
  <si>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</si>
  <si>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</si>
  <si>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</si>
  <si>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</si>
  <si>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</si>
  <si>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</si>
  <si>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</si>
  <si>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</si>
  <si>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</si>
  <si>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</si>
  <si>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</si>
  <si>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</si>
  <si>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</si>
  <si>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</si>
  <si>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</si>
  <si>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</si>
  <si>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</si>
  <si>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</si>
  <si>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</si>
  <si>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</si>
  <si>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</si>
  <si>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</si>
  <si>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</si>
  <si>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</si>
  <si>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</si>
  <si>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</si>
  <si>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</si>
  <si>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</si>
  <si>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</si>
  <si>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</si>
  <si>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</si>
  <si>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</si>
  <si>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</si>
  <si>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</si>
  <si>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</si>
  <si>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</si>
  <si>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</si>
  <si>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</si>
  <si>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</si>
  <si>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</si>
  <si>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</si>
  <si>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</si>
  <si>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</si>
  <si>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</si>
  <si>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</si>
  <si>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</si>
  <si>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</si>
  <si>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</si>
  <si>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</si>
  <si>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</si>
  <si>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</si>
  <si>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</si>
  <si>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</si>
  <si>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</si>
  <si>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</si>
  <si>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</si>
  <si>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</si>
  <si>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</si>
  <si>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</si>
  <si>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</si>
  <si>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</si>
  <si>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</si>
  <si>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</si>
  <si>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</si>
  <si>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</si>
  <si>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</si>
  <si>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</si>
  <si>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</si>
  <si>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</si>
  <si>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</si>
  <si>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</si>
  <si>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</si>
  <si>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</si>
  <si>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</si>
  <si>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</si>
  <si>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</si>
  <si>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</si>
  <si>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</si>
  <si>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</si>
  <si>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</si>
  <si>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</si>
  <si>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</si>
  <si>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</si>
  <si>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</si>
  <si>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</si>
  <si>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</si>
  <si>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</si>
  <si>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</si>
  <si>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</si>
  <si>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</si>
  <si>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</si>
  <si>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</si>
  <si>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</si>
  <si>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</si>
  <si>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</si>
  <si>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</si>
  <si>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</si>
  <si>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</si>
  <si>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</si>
  <si>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</si>
  <si>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</si>
  <si>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</si>
  <si>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</si>
  <si>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</si>
  <si>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</si>
  <si>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</si>
  <si>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</si>
  <si>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</si>
  <si>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</si>
  <si>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</si>
  <si>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</si>
  <si>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</si>
  <si>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</si>
  <si>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</si>
  <si>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</si>
  <si>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</si>
  <si>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</si>
  <si>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</si>
  <si>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</si>
  <si>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</si>
  <si>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</si>
  <si>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</si>
  <si>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</si>
  <si>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</si>
  <si>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</si>
  <si>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</si>
  <si>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</si>
  <si>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</si>
  <si>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</si>
  <si>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</si>
  <si>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</si>
  <si>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</si>
  <si>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</si>
  <si>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</si>
  <si>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</si>
  <si>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</si>
  <si>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</si>
  <si>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</si>
  <si>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</si>
  <si>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</si>
  <si>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</si>
  <si>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</si>
  <si>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</si>
  <si>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</si>
  <si>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</si>
  <si>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</si>
  <si>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</si>
  <si>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</si>
  <si>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</si>
  <si>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</si>
  <si>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</si>
  <si>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</si>
  <si>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</si>
  <si>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</si>
  <si>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</si>
  <si>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</si>
  <si>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</si>
  <si>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</si>
  <si>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</si>
  <si>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</si>
  <si>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</si>
  <si>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</si>
  <si>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</si>
  <si>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</si>
  <si>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</si>
  <si>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</si>
  <si>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</si>
  <si>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</si>
  <si>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</si>
  <si>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</si>
  <si>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</si>
  <si>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</si>
  <si>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</si>
  <si>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</si>
  <si>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</si>
  <si>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</si>
  <si>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</si>
  <si>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</si>
  <si>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</si>
  <si>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</si>
  <si>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</si>
  <si>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</si>
  <si>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</si>
  <si>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</si>
  <si>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</si>
  <si>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</si>
  <si>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</si>
  <si>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</si>
  <si>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</si>
  <si>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</si>
  <si>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</si>
  <si>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</si>
  <si>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</si>
  <si>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</si>
  <si>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</si>
  <si>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</si>
  <si>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</si>
  <si>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</si>
  <si>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</si>
  <si>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</si>
  <si>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</si>
  <si>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</si>
  <si>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</si>
  <si>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</si>
  <si>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</si>
  <si>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</si>
  <si>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</si>
  <si>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</si>
  <si>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</si>
  <si>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</si>
  <si>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</si>
  <si>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</si>
  <si>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</si>
  <si>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</si>
  <si>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</si>
  <si>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</si>
  <si>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</si>
  <si>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</si>
  <si>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</si>
  <si>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</si>
  <si>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</si>
  <si>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</si>
  <si>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</si>
  <si>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</si>
  <si>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</si>
  <si>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</si>
  <si>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</si>
  <si>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</si>
  <si>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</si>
  <si>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</si>
  <si>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</si>
  <si>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</si>
  <si>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</si>
  <si>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</si>
  <si>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</si>
  <si>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</si>
  <si>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</si>
  <si>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</si>
  <si>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</si>
  <si>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</si>
  <si>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</si>
  <si>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</si>
  <si>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</si>
  <si>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</si>
  <si>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</si>
  <si>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</si>
  <si>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</si>
  <si>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</si>
  <si>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</si>
  <si>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</si>
  <si>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</si>
  <si>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</si>
  <si>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</si>
  <si>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</si>
  <si>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</si>
  <si>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</si>
  <si>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</si>
  <si>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</si>
  <si>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</si>
  <si>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</si>
  <si>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</si>
  <si>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</si>
  <si>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</si>
  <si>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</si>
  <si>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</si>
  <si>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</si>
  <si>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</si>
  <si>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</si>
  <si>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</si>
  <si>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</si>
  <si>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</si>
  <si>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</si>
  <si>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</si>
  <si>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</si>
  <si>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</si>
  <si>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</si>
  <si>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</si>
  <si>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</si>
  <si>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</si>
  <si>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</si>
  <si>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</si>
  <si>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</si>
  <si>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</si>
  <si>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</si>
  <si>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</si>
  <si>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</si>
  <si>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</si>
  <si>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</si>
  <si>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</si>
  <si>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</si>
  <si>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</si>
  <si>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</si>
  <si>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</si>
  <si>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</si>
  <si>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</si>
  <si>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</si>
  <si>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</si>
  <si>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</si>
  <si>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</si>
  <si>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</si>
  <si>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</si>
  <si>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</si>
  <si>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</si>
  <si>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</si>
  <si>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</si>
  <si>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</si>
  <si>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</si>
  <si>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</si>
  <si>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</si>
  <si>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</si>
  <si>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</si>
  <si>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</si>
  <si>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</si>
  <si>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</si>
  <si>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</si>
  <si>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</si>
  <si>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</si>
  <si>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</si>
  <si>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</si>
  <si>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</si>
  <si>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</si>
  <si>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</si>
  <si>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</si>
  <si>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</si>
  <si>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</si>
  <si>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</si>
  <si>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</si>
  <si>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</si>
  <si>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</si>
  <si>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</si>
  <si>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</si>
  <si>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</si>
  <si>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</si>
  <si>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</si>
  <si>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</si>
  <si>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</si>
  <si>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</si>
  <si>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</si>
  <si>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</si>
  <si>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</si>
  <si>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</si>
  <si>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</si>
  <si>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</si>
  <si>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</si>
  <si>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</si>
  <si>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</si>
  <si>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</si>
  <si>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</si>
  <si>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</si>
  <si>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</si>
  <si>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</si>
  <si>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</si>
  <si>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</si>
  <si>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</si>
  <si>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</si>
  <si>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</si>
  <si>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</si>
  <si>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</si>
  <si>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</si>
  <si>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</si>
  <si>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</si>
  <si>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</si>
  <si>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</si>
  <si>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</si>
  <si>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</si>
  <si>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</si>
  <si>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</si>
  <si>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</si>
  <si>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</si>
  <si>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</si>
  <si>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</si>
  <si>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</si>
  <si>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</si>
  <si>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</si>
  <si>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</si>
  <si>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</si>
  <si>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</si>
  <si>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</si>
  <si>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</si>
  <si>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</si>
  <si>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</si>
  <si>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</si>
  <si>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</si>
  <si>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</si>
  <si>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</si>
  <si>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</si>
  <si>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</si>
  <si>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</si>
  <si>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</si>
  <si>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</si>
  <si>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</si>
  <si>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</si>
  <si>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</si>
  <si>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</si>
  <si>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</si>
  <si>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</si>
  <si>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</si>
  <si>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</si>
  <si>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</si>
  <si>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</si>
  <si>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</si>
  <si>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</si>
  <si>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</si>
  <si>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</si>
  <si>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</si>
  <si>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</si>
  <si>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</si>
  <si>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</si>
  <si>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</si>
  <si>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</si>
  <si>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</si>
  <si>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</si>
  <si>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</si>
  <si>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</si>
  <si>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</si>
  <si>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</si>
  <si>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</si>
  <si>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</si>
  <si>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</si>
  <si>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</si>
  <si>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</si>
  <si>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</si>
  <si>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</si>
  <si>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</si>
  <si>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</si>
  <si>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</si>
  <si>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</si>
  <si>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</si>
  <si>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</si>
  <si>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</si>
  <si>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</si>
  <si>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</si>
  <si>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</si>
  <si>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</si>
  <si>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</si>
  <si>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</si>
  <si>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</si>
  <si>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</si>
  <si>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</si>
  <si>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</si>
  <si>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</si>
  <si>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</si>
  <si>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</si>
  <si>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</si>
  <si>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</si>
  <si>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</si>
  <si>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</si>
  <si>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</si>
  <si>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</si>
  <si>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</si>
  <si>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</si>
  <si>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</si>
  <si>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</si>
  <si>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</si>
  <si>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</si>
  <si>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</si>
  <si>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</si>
  <si>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</si>
  <si>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</si>
  <si>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</si>
  <si>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</si>
  <si>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</si>
  <si>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</si>
  <si>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</si>
  <si>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</si>
  <si>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</si>
  <si>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</si>
  <si>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</si>
  <si>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</si>
  <si>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</si>
  <si>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</si>
  <si>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</si>
  <si>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</si>
  <si>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</si>
  <si>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</si>
  <si>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</si>
  <si>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</si>
  <si>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</si>
  <si>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</si>
  <si>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</si>
  <si>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</si>
  <si>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</si>
  <si>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</si>
  <si>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</si>
  <si>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</si>
  <si>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</si>
  <si>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</si>
  <si>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</si>
  <si>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</si>
  <si>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</si>
  <si>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</si>
  <si>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</si>
  <si>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</si>
  <si>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</si>
  <si>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</si>
  <si>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</si>
  <si>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</si>
  <si>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</si>
  <si>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</si>
  <si>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</si>
  <si>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</si>
  <si>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</si>
  <si>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</si>
  <si>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</si>
  <si>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</si>
  <si>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</si>
  <si>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</si>
  <si>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</si>
  <si>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</si>
  <si>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</si>
  <si>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</si>
  <si>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</si>
  <si>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</si>
  <si>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</si>
  <si>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</si>
  <si>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</si>
  <si>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</si>
  <si>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</si>
  <si>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</si>
  <si>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</si>
  <si>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</si>
  <si>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</si>
  <si>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</si>
  <si>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</si>
  <si>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</si>
  <si>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</si>
  <si>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</si>
  <si>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</si>
  <si>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</si>
  <si>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</si>
  <si>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</si>
  <si>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</si>
  <si>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</si>
  <si>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</si>
  <si>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</si>
  <si>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</si>
  <si>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</si>
  <si>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</si>
  <si>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</si>
  <si>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</si>
  <si>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</si>
  <si>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</si>
  <si>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</si>
  <si>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</si>
  <si>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</si>
  <si>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</si>
  <si>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</si>
  <si>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</si>
  <si>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</si>
  <si>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</si>
  <si>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</si>
  <si>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</si>
  <si>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</si>
  <si>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</si>
  <si>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</si>
  <si>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</si>
  <si>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</si>
  <si>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</si>
  <si>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</si>
  <si>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</si>
  <si>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</si>
  <si>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</si>
  <si>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</si>
  <si>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</si>
  <si>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</si>
  <si>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</si>
  <si>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</si>
  <si>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</si>
  <si>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</si>
  <si>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</si>
  <si>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</si>
  <si>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</si>
  <si>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</si>
  <si>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</si>
  <si>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</si>
  <si>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</si>
  <si>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</si>
  <si>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</si>
  <si>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</si>
  <si>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</si>
  <si>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</si>
  <si>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</si>
  <si>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</si>
  <si>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</si>
  <si>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</si>
  <si>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</si>
  <si>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</si>
  <si>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</si>
  <si>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</si>
  <si>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</si>
  <si>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</si>
  <si>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</si>
  <si>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</si>
  <si>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</si>
  <si>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</si>
  <si>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</si>
  <si>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</si>
  <si>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</si>
  <si>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</si>
  <si>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</si>
  <si>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</si>
  <si>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</si>
  <si>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</si>
  <si>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</si>
  <si>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</si>
  <si>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</si>
  <si>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</si>
  <si>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</si>
  <si>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</si>
  <si>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</si>
  <si>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</si>
  <si>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</si>
  <si>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</si>
  <si>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</si>
  <si>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</si>
  <si>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</si>
  <si>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</si>
  <si>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</si>
  <si>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</si>
  <si>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</si>
  <si>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</si>
  <si>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</si>
  <si>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</si>
  <si>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</si>
  <si>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</si>
  <si>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</si>
  <si>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</si>
  <si>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</si>
  <si>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</si>
  <si>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</si>
  <si>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</si>
  <si>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</si>
  <si>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</si>
  <si>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</si>
  <si>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</si>
  <si>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</si>
  <si>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</si>
  <si>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</si>
  <si>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</si>
  <si>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</si>
  <si>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</si>
  <si>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</si>
  <si>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</si>
  <si>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</si>
  <si>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</si>
  <si>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</si>
  <si>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</si>
  <si>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</si>
  <si>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</si>
  <si>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</si>
  <si>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</si>
  <si>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</si>
  <si>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</si>
  <si>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</si>
  <si>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</si>
  <si>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</si>
  <si>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</si>
  <si>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</si>
  <si>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</si>
  <si>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</si>
  <si>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</si>
  <si>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</si>
  <si>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</si>
  <si>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</si>
  <si>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</si>
  <si>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</si>
  <si>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</si>
  <si>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</si>
  <si>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</si>
  <si>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</si>
  <si>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</si>
  <si>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</si>
  <si>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</si>
  <si>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</si>
  <si>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</si>
  <si>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</si>
  <si>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</si>
  <si>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</si>
  <si>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</si>
  <si>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</si>
  <si>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</si>
  <si>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</si>
  <si>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</si>
  <si>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</si>
  <si>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</si>
  <si>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</si>
  <si>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</si>
  <si>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</si>
  <si>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</si>
  <si>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</si>
  <si>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</si>
  <si>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</si>
  <si>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</si>
  <si>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</si>
  <si>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</si>
  <si>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</si>
  <si>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</si>
  <si>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</si>
  <si>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</si>
  <si>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</si>
  <si>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</si>
  <si>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</si>
  <si>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</si>
  <si>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</si>
  <si>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</si>
  <si>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</si>
  <si>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</si>
  <si>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</si>
  <si>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</si>
  <si>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</si>
  <si>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</si>
  <si>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</si>
  <si>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</si>
  <si>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</si>
  <si>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</si>
  <si>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</si>
  <si>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</si>
  <si>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</si>
  <si>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</si>
  <si>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</si>
  <si>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</si>
  <si>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</si>
  <si>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</si>
  <si>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</si>
  <si>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</si>
  <si>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</si>
  <si>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</si>
  <si>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</si>
  <si>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</si>
  <si>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</si>
  <si>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</si>
  <si>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</si>
  <si>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</si>
  <si>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</si>
  <si>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</si>
  <si>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</si>
  <si>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</si>
  <si>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</si>
  <si>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</si>
  <si>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</si>
  <si>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</si>
  <si>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</si>
  <si>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</si>
  <si>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</si>
  <si>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</si>
  <si>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</si>
  <si>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</si>
  <si>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</si>
  <si>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</si>
  <si>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</si>
  <si>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</si>
  <si>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</si>
  <si>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</si>
  <si>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</si>
  <si>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</si>
  <si>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</si>
  <si>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</si>
  <si>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</si>
  <si>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</si>
  <si>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</si>
  <si>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</si>
  <si>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</si>
  <si>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</si>
  <si>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</si>
  <si>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</si>
  <si>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</si>
  <si>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</si>
  <si>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</si>
  <si>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</si>
  <si>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</si>
  <si>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</si>
  <si>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</si>
  <si>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</si>
  <si>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</si>
  <si>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</si>
  <si>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</si>
  <si>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</si>
  <si>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</si>
  <si>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</si>
  <si>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</si>
  <si>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</si>
  <si>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</si>
  <si>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</si>
  <si>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</si>
  <si>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</si>
  <si>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</si>
  <si>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</si>
  <si>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</si>
  <si>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</si>
  <si>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</si>
  <si>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</si>
  <si>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</si>
  <si>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</si>
  <si>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</si>
  <si>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</si>
  <si>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</si>
  <si>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</si>
  <si>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</si>
  <si>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</si>
  <si>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</si>
  <si>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</si>
  <si>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</si>
  <si>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</si>
  <si>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</si>
  <si>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</si>
  <si>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</si>
  <si>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</si>
  <si>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</si>
  <si>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</si>
  <si>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</si>
  <si>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</si>
  <si>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</si>
  <si>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</si>
  <si>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</si>
  <si>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</si>
  <si>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</si>
  <si>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</si>
  <si>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</si>
  <si>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</si>
  <si>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</si>
  <si>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</si>
  <si>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</si>
  <si>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</si>
  <si>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</si>
  <si>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</si>
  <si>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</si>
  <si>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</si>
  <si>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</si>
  <si>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</si>
  <si>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</si>
  <si>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</si>
  <si>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</si>
  <si>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</si>
  <si>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</si>
  <si>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</si>
  <si>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</si>
  <si>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</si>
  <si>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</si>
  <si>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</si>
  <si>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</si>
  <si>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</si>
  <si>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</si>
  <si>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</si>
  <si>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</si>
  <si>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</si>
  <si>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</si>
  <si>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</si>
  <si>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</si>
  <si>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</si>
  <si>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</si>
  <si>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</si>
  <si>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</si>
  <si>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</si>
  <si>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</si>
  <si>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</si>
  <si>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</si>
  <si>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</si>
  <si>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</si>
  <si>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</si>
  <si>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</si>
  <si>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</si>
  <si>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</si>
  <si>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</si>
  <si>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</si>
  <si>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</si>
  <si>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</si>
  <si>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</si>
  <si>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</si>
  <si>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</si>
  <si>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</si>
  <si>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</si>
  <si>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</si>
  <si>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</si>
  <si>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</si>
  <si>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</si>
  <si>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</si>
  <si>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</si>
  <si>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</si>
  <si>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</si>
  <si>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</si>
  <si>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</si>
  <si>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</si>
  <si>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</si>
  <si>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</si>
  <si>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</si>
  <si>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</si>
  <si>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</si>
  <si>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</si>
  <si>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</si>
  <si>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</si>
  <si>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</si>
  <si>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</si>
  <si>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</si>
  <si>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</si>
  <si>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</si>
  <si>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</si>
  <si>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</si>
  <si>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</si>
  <si>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</si>
  <si>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</si>
  <si>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</si>
  <si>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</si>
  <si>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</si>
  <si>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</si>
  <si>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</si>
  <si>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</si>
  <si>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</si>
  <si>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</si>
  <si>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</si>
  <si>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</si>
  <si>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</si>
  <si>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</si>
  <si>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</si>
  <si>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</si>
  <si>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</si>
  <si>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</si>
  <si>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</si>
  <si>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</si>
  <si>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</si>
  <si>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</si>
  <si>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</si>
  <si>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</si>
  <si>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</si>
  <si>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</si>
  <si>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</si>
  <si>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</si>
  <si>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</si>
  <si>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</si>
  <si>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</si>
  <si>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</si>
  <si>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</si>
  <si>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</si>
  <si>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</si>
  <si>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</si>
  <si>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</si>
  <si>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</si>
  <si>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</si>
  <si>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</si>
  <si>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</si>
  <si>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</si>
  <si>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</si>
  <si>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</si>
  <si>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</si>
  <si>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</si>
  <si>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</si>
  <si>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</si>
  <si>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</si>
  <si>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</si>
  <si>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</si>
  <si>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</si>
  <si>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</si>
  <si>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</si>
  <si>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</si>
  <si>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</si>
  <si>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</si>
  <si>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</si>
  <si>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</si>
  <si>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</si>
  <si>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</si>
  <si>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</si>
  <si>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</si>
  <si>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</si>
  <si>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</si>
  <si>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</si>
  <si>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</si>
  <si>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</si>
  <si>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</si>
  <si>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</si>
  <si>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</si>
  <si>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</si>
  <si>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</si>
  <si>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</si>
  <si>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</si>
  <si>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</si>
  <si>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</si>
  <si>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</si>
  <si>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</si>
  <si>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</si>
  <si>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</si>
  <si>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</si>
  <si>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</si>
  <si>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</si>
  <si>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</si>
  <si>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</si>
  <si>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</si>
  <si>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</si>
  <si>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</si>
  <si>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</si>
  <si>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</si>
  <si>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</si>
  <si>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</si>
  <si>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</si>
  <si>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</si>
  <si>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</si>
  <si>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</si>
  <si>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</si>
  <si>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</si>
  <si>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</si>
  <si>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</si>
  <si>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</si>
  <si>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</si>
  <si>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</si>
  <si>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</si>
  <si>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</si>
  <si>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</si>
  <si>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</si>
  <si>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</si>
  <si>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</si>
  <si>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</si>
  <si>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</si>
  <si>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</si>
  <si>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</si>
  <si>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</si>
  <si>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</si>
  <si>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</si>
  <si>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</si>
  <si>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</si>
  <si>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</si>
  <si>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</si>
  <si>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</si>
  <si>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</si>
  <si>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</si>
  <si>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</si>
  <si>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</si>
  <si>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</si>
  <si>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</si>
  <si>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</si>
  <si>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</si>
  <si>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</si>
  <si>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</si>
  <si>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</si>
  <si>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</si>
  <si>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</si>
  <si>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</si>
  <si>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</si>
  <si>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</si>
  <si>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</si>
  <si>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</si>
  <si>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</si>
  <si>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</si>
  <si>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</si>
  <si>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</si>
  <si>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</si>
  <si>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</si>
  <si>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</si>
  <si>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</si>
  <si>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</si>
  <si>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</si>
  <si>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</si>
  <si>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</si>
  <si>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</si>
  <si>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</si>
  <si>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</si>
  <si>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</si>
  <si>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</si>
  <si>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</si>
  <si>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</si>
  <si>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</si>
  <si>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</si>
  <si>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</si>
  <si>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</si>
  <si>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</si>
  <si>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</si>
  <si>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</si>
  <si>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</si>
  <si>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</si>
  <si>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</si>
  <si>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</si>
  <si>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</si>
  <si>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</si>
  <si>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</si>
  <si>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</si>
  <si>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</si>
  <si>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</si>
  <si>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</si>
  <si>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</si>
  <si>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</si>
  <si>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</si>
  <si>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</si>
  <si>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</si>
  <si>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</si>
  <si>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</si>
  <si>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</si>
  <si>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</si>
  <si>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</si>
  <si>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</si>
  <si>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</si>
  <si>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</si>
  <si>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</si>
  <si>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</si>
  <si>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</si>
  <si>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</si>
  <si>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</si>
  <si>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</si>
  <si>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</si>
  <si>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</si>
  <si>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</si>
  <si>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</si>
  <si>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</si>
  <si>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</si>
  <si>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</si>
  <si>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</si>
  <si>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</si>
  <si>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</si>
  <si>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</si>
  <si>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</si>
  <si>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</si>
  <si>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</si>
  <si>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</si>
  <si>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</si>
  <si>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</si>
  <si>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</si>
  <si>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</si>
  <si>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</si>
  <si>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</si>
  <si>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</si>
  <si>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</si>
  <si>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</si>
  <si>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</si>
  <si>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</si>
  <si>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</si>
  <si>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</si>
  <si>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</si>
  <si>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</si>
  <si>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</si>
  <si>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</si>
  <si>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</si>
  <si>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</si>
  <si>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</si>
  <si>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</si>
  <si>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</si>
  <si>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</si>
  <si>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</si>
  <si>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</si>
  <si>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</si>
  <si>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</si>
  <si>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</si>
  <si>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</si>
  <si>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</si>
  <si>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</si>
  <si>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</si>
  <si>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</si>
  <si>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</si>
  <si>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</si>
  <si>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</si>
  <si>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</si>
  <si>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</si>
  <si>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</si>
  <si>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</si>
  <si>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</si>
  <si>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</si>
  <si>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</si>
  <si>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</si>
  <si>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</si>
  <si>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</si>
  <si>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</si>
  <si>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</si>
  <si>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</si>
  <si>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</si>
  <si>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</si>
  <si>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</si>
  <si>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</si>
  <si>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</si>
  <si>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</si>
  <si>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</si>
  <si>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</si>
  <si>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</si>
  <si>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</si>
  <si>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</si>
  <si>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</si>
  <si>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</si>
  <si>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</si>
  <si>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</si>
  <si>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</si>
  <si>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</si>
  <si>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</si>
  <si>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</si>
  <si>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</si>
  <si>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</si>
  <si>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</si>
  <si>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</si>
  <si>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</si>
  <si>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</si>
  <si>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</si>
  <si>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</si>
  <si>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</si>
  <si>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</si>
  <si>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</si>
  <si>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</si>
  <si>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</si>
  <si>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</si>
  <si>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</si>
  <si>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</si>
  <si>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</si>
  <si>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</si>
  <si>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</si>
  <si>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</si>
  <si>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</si>
  <si>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</si>
  <si>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</si>
  <si>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</si>
  <si>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</si>
  <si>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</si>
  <si>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</si>
  <si>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</si>
  <si>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</si>
  <si>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</si>
  <si>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</si>
  <si>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</si>
  <si>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</si>
  <si>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</si>
  <si>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</si>
  <si>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</si>
  <si>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</si>
  <si>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</si>
  <si>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</si>
  <si>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</si>
  <si>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</si>
  <si>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</si>
  <si>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</si>
  <si>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</si>
  <si>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</si>
  <si>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</si>
  <si>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</si>
  <si>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</si>
  <si>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</si>
  <si>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</si>
  <si>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</si>
  <si>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</si>
  <si>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</si>
  <si>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</si>
  <si>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</si>
  <si>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</si>
  <si>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</si>
  <si>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</si>
  <si>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</si>
  <si>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</si>
  <si>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</si>
  <si>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</si>
  <si>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</si>
  <si>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</si>
  <si>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</si>
  <si>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</si>
  <si>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</si>
  <si>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</si>
  <si>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</si>
  <si>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</si>
  <si>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</si>
  <si>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</si>
  <si>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</si>
  <si>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</si>
  <si>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</si>
  <si>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</si>
  <si>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</si>
  <si>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</si>
  <si>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</si>
  <si>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</si>
  <si>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</si>
  <si>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</si>
  <si>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</si>
  <si>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</si>
  <si>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</si>
  <si>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</si>
  <si>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</si>
  <si>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</si>
  <si>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</si>
  <si>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</si>
  <si>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</si>
  <si>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</si>
  <si>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</si>
  <si>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</si>
  <si>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</si>
  <si>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</si>
  <si>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</si>
  <si>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</si>
  <si>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</si>
  <si>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</si>
  <si>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</si>
  <si>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</si>
  <si>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</si>
  <si>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</si>
  <si>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</si>
  <si>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</si>
  <si>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</si>
  <si>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</si>
  <si>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</si>
  <si>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</si>
  <si>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</si>
  <si>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</si>
  <si>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</si>
  <si>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</si>
  <si>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</si>
  <si>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</si>
  <si>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</si>
  <si>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</si>
  <si>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</si>
  <si>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</si>
  <si>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</si>
  <si>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</si>
  <si>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</si>
  <si>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</si>
  <si>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</si>
  <si>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</si>
  <si>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</si>
  <si>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</si>
  <si>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</si>
  <si>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</si>
  <si>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</si>
  <si>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</si>
  <si>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</si>
  <si>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</si>
  <si>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</si>
  <si>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</si>
  <si>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</si>
  <si>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</si>
  <si>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</si>
  <si>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</si>
  <si>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</si>
  <si>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</si>
  <si>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</si>
  <si>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</si>
  <si>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</si>
  <si>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</si>
  <si>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</si>
  <si>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</si>
  <si>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</si>
  <si>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</si>
  <si>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</si>
  <si>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</si>
  <si>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</si>
  <si>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</si>
  <si>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</si>
  <si>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</si>
  <si>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</si>
  <si>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</si>
  <si>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</si>
  <si>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</si>
  <si>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</si>
  <si>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</si>
  <si>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</si>
  <si>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</si>
  <si>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</si>
  <si>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</si>
  <si>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</si>
  <si>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</si>
  <si>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</si>
  <si>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</si>
  <si>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</si>
  <si>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</si>
  <si>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</si>
  <si>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</si>
  <si>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</si>
  <si>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</si>
  <si>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</si>
  <si>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</si>
  <si>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</si>
  <si>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</si>
  <si>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</si>
  <si>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</si>
  <si>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</si>
  <si>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</si>
  <si>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</si>
  <si>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</si>
  <si>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</si>
  <si>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</si>
  <si>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</si>
  <si>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</si>
  <si>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</si>
  <si>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</si>
  <si>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</si>
  <si>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</si>
  <si>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</si>
  <si>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</si>
  <si>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</si>
  <si>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</si>
  <si>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</si>
  <si>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</si>
  <si>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</si>
  <si>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</si>
  <si>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</si>
  <si>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</si>
  <si>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</si>
  <si>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</si>
  <si>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</si>
  <si>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</si>
  <si>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</si>
  <si>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</si>
  <si>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</si>
  <si>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</si>
  <si>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</si>
  <si>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</si>
  <si>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</si>
  <si>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</si>
  <si>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</si>
  <si>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</si>
  <si>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</si>
  <si>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</si>
  <si>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</si>
  <si>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</si>
  <si>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</si>
  <si>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</si>
  <si>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</si>
  <si>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</si>
  <si>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</si>
  <si>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</si>
  <si>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</si>
  <si>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</si>
  <si>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</si>
  <si>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</si>
  <si>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</si>
  <si>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</si>
  <si>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</si>
  <si>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</si>
  <si>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</si>
  <si>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</si>
  <si>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</si>
  <si>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</si>
  <si>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</si>
  <si>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</si>
  <si>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</si>
  <si>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</si>
  <si>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</si>
  <si>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</si>
  <si>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</si>
  <si>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</si>
  <si>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</si>
  <si>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</si>
  <si>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</si>
  <si>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</si>
  <si>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</si>
  <si>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</si>
  <si>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</si>
  <si>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</si>
  <si>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</si>
  <si>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</si>
  <si>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</si>
  <si>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</si>
  <si>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</si>
  <si>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</si>
  <si>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</si>
  <si>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</si>
  <si>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</si>
  <si>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</si>
  <si>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</si>
  <si>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</si>
  <si>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</si>
  <si>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</si>
  <si>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</si>
  <si>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</si>
  <si>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</si>
  <si>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</si>
  <si>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</si>
  <si>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</si>
  <si>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</si>
  <si>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</si>
  <si>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</si>
  <si>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</si>
  <si>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</si>
  <si>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</si>
  <si>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</si>
  <si>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</si>
  <si>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</si>
  <si>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</si>
  <si>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</si>
  <si>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</si>
  <si>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</si>
  <si>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</si>
  <si>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</si>
  <si>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</si>
  <si>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</si>
  <si>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</si>
  <si>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</si>
  <si>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</si>
  <si>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</si>
  <si>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</si>
  <si>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</si>
  <si>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</si>
  <si>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</si>
  <si>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</si>
  <si>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</si>
  <si>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</si>
  <si>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</si>
  <si>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</si>
  <si>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</si>
  <si>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</si>
  <si>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</si>
  <si>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</si>
  <si>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</si>
  <si>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</si>
  <si>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</si>
  <si>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</si>
  <si>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</si>
  <si>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</si>
  <si>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</si>
  <si>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</si>
  <si>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</si>
  <si>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</si>
  <si>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</si>
  <si>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</si>
  <si>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</si>
  <si>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</si>
  <si>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</si>
  <si>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</si>
  <si>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</si>
  <si>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</si>
  <si>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</si>
  <si>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</si>
  <si>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</si>
  <si>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</si>
  <si>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</si>
  <si>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</si>
  <si>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</si>
  <si>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</si>
  <si>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</si>
  <si>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</si>
  <si>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</si>
  <si>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</si>
  <si>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</si>
  <si>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</si>
  <si>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</si>
  <si>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</si>
  <si>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</si>
  <si>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</si>
  <si>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</si>
  <si>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</si>
  <si>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</si>
  <si>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</si>
  <si>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</si>
  <si>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</si>
  <si>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</si>
  <si>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</si>
  <si>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</si>
  <si>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</si>
  <si>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</si>
  <si>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</si>
  <si>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</si>
  <si>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</si>
  <si>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</si>
  <si>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</si>
  <si>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</si>
  <si>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</si>
  <si>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</si>
  <si>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</si>
  <si>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</si>
  <si>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</si>
  <si>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</si>
  <si>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</si>
  <si>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</si>
  <si>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</si>
  <si>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</si>
  <si>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</si>
  <si>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</si>
  <si>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</si>
  <si>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</si>
  <si>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</si>
  <si>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</si>
  <si>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</si>
  <si>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</si>
  <si>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</si>
  <si>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</si>
  <si>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</si>
  <si>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</si>
  <si>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</si>
  <si>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</si>
  <si>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</si>
  <si>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</si>
  <si>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</si>
  <si>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</si>
  <si>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</si>
  <si>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</si>
  <si>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</si>
  <si>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</si>
  <si>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</si>
  <si>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</si>
  <si>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</si>
  <si>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</si>
  <si>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</si>
  <si>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</si>
  <si>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</si>
  <si>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</si>
  <si>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</si>
  <si>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</si>
  <si>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</si>
  <si>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</si>
  <si>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</si>
  <si>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</si>
  <si>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</si>
  <si>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</si>
  <si>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</si>
  <si>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</si>
  <si>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</si>
  <si>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</si>
  <si>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</si>
  <si>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</si>
  <si>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</si>
  <si>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</si>
  <si>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</si>
  <si>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</si>
  <si>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</si>
  <si>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</si>
  <si>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</si>
  <si>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</si>
  <si>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</si>
  <si>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</si>
  <si>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</si>
  <si>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</si>
  <si>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</si>
  <si>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</si>
  <si>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</si>
  <si>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</si>
  <si>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</si>
  <si>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</si>
  <si>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</si>
  <si>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</si>
  <si>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</si>
  <si>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</si>
  <si>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</si>
  <si>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</si>
  <si>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</si>
  <si>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</si>
  <si>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</si>
  <si>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</si>
  <si>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</si>
  <si>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</si>
  <si>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</si>
  <si>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</si>
  <si>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</si>
  <si>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</si>
  <si>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</si>
  <si>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</si>
  <si>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</si>
  <si>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</si>
  <si>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</si>
  <si>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</si>
  <si>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</si>
  <si>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</si>
  <si>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</si>
  <si>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</si>
  <si>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</si>
  <si>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</si>
  <si>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</si>
  <si>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</si>
  <si>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</si>
  <si>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</si>
  <si>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</si>
  <si>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</si>
  <si>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</si>
  <si>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</si>
  <si>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</si>
  <si>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</si>
  <si>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</si>
  <si>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</si>
  <si>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</si>
  <si>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</si>
  <si>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</si>
  <si>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</si>
  <si>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</si>
  <si>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</si>
  <si>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</si>
  <si>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</si>
  <si>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</si>
  <si>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</si>
  <si>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</si>
  <si>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</si>
  <si>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</si>
  <si>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</si>
  <si>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</si>
  <si>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</si>
  <si>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</si>
  <si>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</si>
  <si>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</si>
  <si>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</si>
  <si>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</si>
  <si>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</si>
  <si>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</si>
  <si>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</si>
  <si>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</si>
  <si>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</si>
  <si>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</si>
  <si>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</si>
  <si>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</si>
  <si>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</si>
  <si>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</si>
  <si>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</si>
  <si>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</si>
  <si>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</si>
  <si>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</si>
  <si>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</si>
  <si>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</si>
  <si>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</si>
  <si>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</si>
  <si>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</si>
  <si>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</si>
  <si>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</si>
  <si>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</si>
  <si>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</si>
  <si>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</si>
  <si>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</si>
  <si>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</si>
  <si>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</si>
  <si>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</si>
  <si>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</si>
  <si>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</si>
  <si>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</si>
  <si>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</si>
  <si>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</si>
  <si>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</si>
  <si>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</si>
  <si>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</si>
  <si>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</si>
  <si>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</si>
  <si>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</si>
  <si>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</si>
  <si>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</si>
  <si>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</si>
  <si>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</si>
  <si>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</si>
  <si>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</si>
  <si>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</si>
  <si>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</si>
  <si>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</si>
  <si>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</si>
  <si>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</si>
  <si>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</si>
  <si>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</si>
  <si>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</si>
  <si>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</si>
  <si>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</si>
  <si>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</si>
  <si>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</si>
  <si>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</si>
  <si>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</si>
  <si>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</si>
  <si>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</si>
  <si>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</si>
  <si>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</si>
  <si>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</si>
  <si>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</si>
  <si>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</si>
  <si>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</si>
  <si>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</si>
  <si>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</si>
  <si>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</si>
  <si>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</si>
  <si>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</si>
  <si>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</si>
  <si>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</si>
  <si>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</si>
  <si>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</si>
  <si>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</si>
  <si>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</si>
  <si>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</si>
  <si>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</si>
  <si>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</si>
  <si>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</si>
  <si>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</si>
  <si>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</si>
  <si>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</si>
  <si>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</si>
  <si>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</si>
  <si>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</si>
  <si>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</si>
  <si>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</si>
  <si>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</si>
  <si>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</si>
  <si>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</si>
  <si>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</si>
  <si>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</si>
  <si>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</si>
  <si>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</si>
  <si>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</si>
  <si>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</si>
  <si>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</si>
  <si>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</si>
  <si>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</si>
  <si>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</si>
  <si>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</si>
  <si>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</si>
  <si>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</si>
  <si>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</si>
  <si>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</si>
  <si>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</si>
  <si>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</si>
  <si>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</si>
  <si>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</si>
  <si>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</si>
  <si>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</si>
  <si>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</si>
  <si>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</si>
  <si>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</si>
  <si>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</si>
  <si>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</si>
  <si>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</si>
  <si>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</si>
  <si>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</si>
  <si>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</si>
  <si>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</si>
  <si>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</si>
  <si>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</si>
  <si>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</si>
  <si>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</si>
  <si>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</si>
  <si>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</si>
  <si>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</si>
  <si>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</si>
  <si>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</si>
  <si>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</si>
  <si>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</si>
  <si>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</si>
  <si>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</si>
  <si>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</si>
  <si>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</si>
  <si>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</si>
  <si>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</si>
  <si>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</si>
  <si>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</si>
  <si>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</si>
  <si>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</si>
  <si>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</si>
  <si>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</si>
  <si>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</si>
  <si>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</si>
  <si>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</si>
  <si>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</si>
  <si>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</si>
  <si>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</si>
  <si>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</si>
  <si>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</si>
  <si>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</si>
  <si>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</si>
  <si>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</si>
  <si>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</si>
  <si>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</si>
  <si>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</si>
  <si>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</si>
  <si>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</si>
  <si>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</si>
  <si>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</si>
  <si>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</si>
  <si>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</si>
  <si>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</si>
  <si>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</si>
  <si>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</si>
  <si>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</si>
  <si>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</si>
  <si>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</si>
  <si>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</si>
  <si>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</si>
  <si>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</si>
  <si>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</si>
  <si>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</si>
  <si>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</si>
  <si>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</si>
  <si>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</si>
  <si>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</si>
  <si>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</si>
  <si>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</si>
  <si>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</si>
  <si>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</si>
  <si>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</si>
  <si>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</si>
  <si>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</si>
  <si>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</si>
  <si>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</si>
  <si>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</si>
  <si>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</si>
  <si>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</si>
  <si>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</si>
  <si>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</si>
  <si>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</si>
  <si>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</si>
  <si>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</si>
  <si>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</si>
  <si>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</si>
  <si>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</si>
  <si>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</si>
  <si>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</si>
  <si>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</si>
  <si>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</si>
  <si>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</si>
  <si>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</si>
  <si>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</si>
  <si>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</si>
  <si>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</si>
  <si>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</si>
  <si>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</si>
  <si>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</si>
  <si>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</si>
  <si>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</si>
  <si>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</si>
  <si>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</si>
  <si>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</si>
  <si>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</si>
  <si>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</si>
  <si>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</si>
  <si>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</si>
  <si>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</si>
  <si>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</si>
  <si>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</si>
  <si>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</si>
  <si>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</si>
  <si>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</si>
  <si>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</si>
  <si>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</si>
  <si>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</si>
  <si>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</si>
  <si>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</si>
  <si>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</si>
  <si>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</si>
  <si>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</si>
  <si>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</si>
  <si>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</si>
  <si>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</si>
  <si>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</si>
  <si>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</si>
  <si>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</si>
  <si>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</si>
  <si>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</si>
  <si>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</si>
  <si>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</si>
  <si>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</si>
  <si>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</si>
  <si>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</si>
  <si>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</si>
  <si>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</si>
  <si>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</si>
  <si>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</si>
  <si>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</si>
  <si>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</si>
  <si>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</si>
  <si>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</si>
  <si>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</si>
  <si>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</si>
  <si>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</si>
  <si>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</si>
  <si>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</si>
  <si>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</si>
  <si>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</si>
  <si>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</si>
  <si>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</si>
  <si>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</si>
  <si>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</si>
  <si>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</si>
  <si>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</si>
  <si>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</si>
  <si>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</si>
  <si>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</si>
  <si>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</si>
  <si>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</si>
  <si>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</si>
  <si>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</si>
  <si>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</si>
  <si>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</si>
  <si>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</si>
  <si>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</si>
  <si>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</si>
  <si>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</si>
  <si>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</si>
  <si>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</si>
  <si>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</si>
  <si>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</si>
  <si>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</si>
  <si>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</si>
  <si>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</si>
  <si>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</si>
  <si>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</si>
  <si>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</si>
  <si>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</si>
  <si>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</si>
  <si>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</si>
  <si>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</si>
  <si>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</si>
  <si>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</si>
  <si>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</si>
  <si>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</si>
  <si>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</si>
  <si>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</si>
  <si>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</si>
  <si>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</si>
  <si>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</si>
  <si>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</si>
  <si>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</si>
  <si>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</si>
  <si>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</si>
  <si>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</si>
  <si>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</si>
  <si>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</si>
  <si>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</si>
  <si>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</si>
  <si>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</si>
  <si>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</si>
  <si>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</si>
  <si>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</si>
  <si>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</si>
  <si>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</si>
  <si>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</si>
  <si>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</si>
  <si>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</si>
  <si>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</si>
  <si>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</si>
  <si>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</si>
  <si>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</si>
  <si>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</si>
  <si>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</si>
  <si>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</si>
  <si>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</si>
  <si>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</si>
  <si>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</si>
  <si>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</si>
  <si>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</si>
  <si>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</si>
  <si>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</si>
  <si>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</si>
  <si>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</si>
  <si>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</si>
  <si>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</si>
  <si>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</si>
  <si>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</si>
  <si>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</si>
  <si>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</si>
  <si>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</si>
  <si>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</si>
  <si>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</si>
  <si>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</si>
  <si>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</si>
  <si>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</si>
  <si>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</si>
  <si>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</si>
  <si>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</si>
  <si>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</si>
  <si>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</si>
  <si>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</si>
  <si>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</si>
  <si>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</si>
  <si>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</si>
  <si>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</si>
  <si>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</si>
  <si>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</si>
  <si>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</si>
  <si>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</si>
  <si>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</si>
  <si>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</si>
  <si>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</si>
  <si>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</si>
  <si>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</si>
  <si>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</si>
  <si>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</si>
  <si>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</si>
  <si>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</si>
  <si>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</si>
  <si>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</si>
  <si>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</si>
  <si>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</si>
  <si>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</si>
  <si>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</si>
  <si>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</si>
  <si>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</si>
  <si>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</si>
  <si>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</si>
  <si>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</si>
  <si>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</si>
  <si>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</si>
  <si>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</si>
  <si>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</si>
  <si>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</si>
  <si>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</si>
  <si>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</si>
  <si>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</si>
  <si>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</si>
  <si>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</si>
  <si>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</si>
  <si>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</si>
  <si>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</si>
  <si>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</si>
  <si>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</si>
  <si>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</si>
  <si>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</si>
  <si>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</si>
  <si>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</si>
  <si>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</si>
  <si>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</si>
  <si>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</si>
  <si>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</si>
  <si>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</si>
  <si>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</si>
  <si>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</si>
  <si>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</si>
  <si>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</si>
  <si>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</si>
  <si>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</si>
  <si>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</si>
  <si>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</si>
  <si>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</si>
  <si>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</si>
  <si>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</si>
  <si>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</si>
  <si>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</si>
  <si>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</si>
  <si>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</si>
  <si>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</si>
  <si>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</si>
  <si>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</si>
  <si>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</si>
  <si>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</si>
  <si>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</si>
  <si>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</si>
  <si>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</si>
  <si>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</si>
  <si>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</si>
  <si>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</si>
  <si>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</si>
  <si>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</si>
  <si>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</si>
  <si>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</si>
  <si>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</si>
  <si>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</si>
  <si>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</si>
  <si>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</si>
  <si>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</si>
  <si>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</si>
  <si>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</si>
  <si>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</si>
  <si>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</si>
  <si>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</si>
  <si>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</si>
  <si>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</si>
  <si>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</si>
  <si>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</si>
  <si>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</si>
  <si>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</si>
  <si>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</si>
  <si>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</si>
  <si>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</si>
  <si>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</si>
  <si>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</si>
  <si>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</si>
  <si>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</si>
  <si>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</si>
  <si>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</si>
  <si>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</si>
  <si>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</si>
  <si>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</si>
  <si>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</si>
  <si>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</si>
  <si>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</si>
  <si>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</si>
  <si>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</si>
  <si>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</si>
  <si>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</si>
  <si>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</si>
  <si>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</si>
  <si>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</si>
  <si>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</si>
  <si>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</si>
  <si>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</si>
  <si>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</si>
  <si>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</si>
  <si>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</si>
  <si>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</si>
  <si>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</si>
  <si>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</si>
  <si>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</si>
  <si>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</si>
  <si>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</si>
  <si>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</si>
  <si>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</si>
  <si>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</si>
  <si>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</si>
  <si>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</si>
  <si>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</si>
  <si>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</si>
  <si>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</si>
  <si>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</si>
  <si>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</si>
  <si>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</si>
  <si>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</si>
  <si>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</si>
  <si>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</si>
  <si>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</si>
  <si>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</si>
  <si>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</si>
  <si>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</si>
  <si>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</si>
  <si>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</si>
  <si>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</si>
  <si>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</si>
  <si>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</si>
  <si>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</si>
  <si>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</si>
  <si>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</si>
  <si>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</si>
  <si>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</si>
  <si>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</si>
  <si>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</si>
  <si>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</si>
  <si>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</si>
  <si>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</si>
  <si>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</si>
  <si>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</si>
  <si>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</si>
  <si>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</si>
  <si>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</si>
  <si>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</si>
  <si>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</si>
  <si>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</si>
  <si>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</si>
  <si>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</si>
  <si>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</si>
  <si>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</si>
  <si>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</si>
  <si>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</si>
  <si>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</si>
  <si>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</si>
  <si>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</si>
  <si>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</si>
  <si>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</si>
  <si>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</si>
  <si>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</si>
  <si>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</si>
  <si>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</si>
  <si>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</si>
  <si>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</si>
  <si>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</si>
  <si>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</si>
  <si>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</si>
  <si>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</si>
  <si>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</si>
  <si>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</si>
  <si>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</si>
  <si>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</si>
  <si>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</si>
  <si>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</si>
  <si>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</si>
  <si>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</si>
  <si>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</si>
  <si>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</si>
  <si>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</si>
  <si>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</si>
  <si>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</si>
  <si>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</si>
  <si>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</si>
  <si>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</si>
  <si>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</si>
  <si>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</si>
  <si>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</si>
  <si>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</si>
  <si>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</si>
  <si>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</si>
  <si>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</si>
  <si>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</si>
  <si>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</si>
  <si>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</si>
  <si>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</si>
  <si>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</si>
  <si>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</si>
  <si>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</si>
  <si>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</si>
  <si>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</si>
  <si>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</si>
  <si>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</si>
  <si>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</si>
  <si>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</si>
  <si>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</si>
  <si>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</si>
  <si>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</si>
  <si>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</si>
  <si>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</si>
  <si>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</si>
  <si>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</si>
  <si>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</si>
  <si>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</si>
  <si>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</si>
  <si>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</si>
  <si>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</si>
  <si>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</si>
  <si>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</si>
  <si>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</si>
  <si>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</si>
  <si>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</si>
  <si>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</si>
  <si>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</si>
  <si>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</si>
  <si>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</si>
  <si>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</si>
  <si>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</si>
  <si>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</si>
  <si>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</si>
  <si>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</si>
  <si>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</si>
  <si>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</si>
  <si>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</si>
  <si>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</si>
  <si>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</si>
  <si>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</si>
  <si>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</si>
  <si>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</si>
  <si>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</si>
  <si>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</si>
  <si>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</si>
  <si>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</si>
  <si>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</si>
  <si>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</si>
  <si>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</si>
  <si>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</si>
  <si>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</si>
  <si>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</si>
  <si>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</si>
  <si>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</si>
  <si>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</si>
  <si>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</si>
  <si>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</si>
  <si>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</si>
  <si>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</si>
  <si>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</si>
  <si>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</si>
  <si>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</si>
  <si>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</si>
  <si>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</si>
  <si>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</si>
  <si>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</si>
  <si>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</si>
  <si>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</si>
  <si>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</si>
  <si>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</si>
  <si>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</si>
  <si>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</si>
  <si>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</si>
  <si>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</si>
  <si>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</si>
  <si>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</si>
  <si>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</si>
  <si>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</si>
  <si>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</si>
  <si>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</si>
  <si>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</si>
  <si>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</si>
  <si>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</si>
  <si>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</si>
  <si>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</si>
  <si>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</si>
  <si>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</si>
  <si>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</si>
  <si>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</si>
  <si>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</si>
  <si>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</si>
  <si>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</si>
  <si>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</si>
  <si>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</si>
  <si>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</si>
  <si>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</si>
  <si>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</si>
  <si>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</si>
  <si>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</si>
  <si>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</si>
  <si>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</si>
  <si>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</si>
  <si>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</si>
  <si>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</si>
  <si>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</si>
  <si>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</si>
  <si>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</si>
  <si>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</si>
  <si>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</si>
  <si>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</si>
  <si>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</si>
  <si>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</si>
  <si>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</si>
  <si>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</si>
  <si>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</si>
  <si>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</si>
  <si>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</si>
  <si>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</si>
  <si>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</si>
  <si>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</si>
  <si>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</si>
  <si>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</si>
  <si>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</si>
  <si>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</si>
  <si>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</si>
  <si>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</si>
  <si>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</si>
  <si>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</si>
  <si>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</si>
  <si>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</si>
  <si>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</si>
  <si>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</si>
  <si>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</si>
  <si>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</si>
  <si>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</si>
  <si>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</si>
  <si>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</si>
  <si>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</si>
  <si>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</si>
  <si>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</si>
  <si>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</si>
  <si>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</si>
  <si>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</si>
  <si>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</si>
  <si>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</si>
  <si>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</si>
  <si>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</si>
  <si>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</si>
  <si>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</si>
  <si>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</si>
  <si>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</si>
  <si>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</si>
  <si>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</si>
  <si>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</si>
  <si>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</si>
  <si>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</si>
  <si>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</si>
  <si>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</si>
  <si>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</si>
  <si>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</si>
  <si>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</si>
  <si>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</si>
  <si>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</si>
  <si>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</si>
  <si>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</si>
  <si>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</si>
  <si>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</si>
  <si>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</si>
  <si>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</si>
  <si>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</si>
  <si>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</si>
  <si>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</si>
  <si>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</si>
  <si>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</si>
  <si>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</si>
  <si>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</si>
  <si>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</si>
  <si>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</si>
  <si>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</si>
  <si>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</si>
  <si>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</si>
  <si>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</si>
  <si>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</si>
  <si>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</si>
  <si>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</si>
  <si>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</si>
  <si>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</si>
  <si>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</si>
  <si>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</si>
  <si>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</si>
  <si>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</si>
  <si>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</si>
  <si>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</si>
  <si>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</si>
  <si>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</si>
  <si>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</si>
  <si>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</si>
  <si>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</si>
  <si>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</si>
  <si>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</si>
  <si>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</si>
  <si>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</si>
  <si>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</si>
  <si>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</si>
  <si>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</si>
  <si>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</si>
  <si>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</si>
  <si>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</si>
  <si>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</si>
  <si>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</si>
  <si>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</si>
  <si>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</si>
  <si>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</si>
  <si>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</si>
  <si>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</si>
  <si>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</si>
  <si>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</si>
  <si>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</si>
  <si>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</si>
  <si>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</si>
  <si>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</si>
  <si>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</si>
  <si>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</si>
  <si>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</si>
  <si>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</si>
  <si>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</si>
  <si>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</si>
  <si>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</si>
  <si>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</si>
  <si>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</si>
  <si>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</si>
  <si>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</si>
  <si>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</si>
  <si>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</si>
  <si>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</si>
  <si>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</si>
  <si>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</si>
  <si>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</si>
  <si>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</si>
  <si>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</si>
  <si>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</si>
  <si>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</si>
  <si>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</si>
  <si>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</si>
  <si>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</si>
  <si>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</si>
  <si>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</si>
  <si>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</si>
  <si>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</si>
  <si>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</si>
  <si>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</si>
  <si>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</si>
  <si>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</si>
  <si>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</si>
  <si>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</si>
  <si>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</si>
  <si>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</si>
  <si>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</si>
  <si>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</si>
  <si>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</si>
  <si>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</si>
  <si>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</si>
  <si>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</si>
  <si>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</si>
  <si>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</si>
  <si>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</si>
  <si>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</si>
  <si>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</si>
  <si>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</si>
  <si>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</si>
  <si>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</si>
  <si>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</si>
  <si>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</si>
  <si>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</si>
  <si>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</si>
  <si>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</si>
  <si>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</si>
  <si>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</si>
  <si>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</si>
  <si>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</si>
  <si>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</si>
  <si>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</si>
  <si>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</si>
  <si>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</si>
  <si>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</si>
  <si>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</si>
  <si>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</si>
  <si>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</si>
  <si>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</si>
  <si>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</si>
  <si>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</si>
  <si>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</si>
  <si>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</si>
  <si>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</si>
  <si>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</si>
  <si>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</si>
  <si>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</si>
  <si>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</si>
  <si>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</si>
  <si>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</si>
  <si>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</si>
  <si>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</si>
  <si>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</si>
  <si>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</si>
  <si>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</si>
  <si>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</si>
  <si>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</si>
  <si>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</si>
  <si>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</si>
  <si>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</si>
  <si>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</si>
  <si>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</si>
  <si>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</si>
  <si>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</si>
  <si>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</si>
  <si>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</si>
  <si>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</si>
  <si>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</si>
  <si>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</si>
  <si>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</si>
  <si>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</si>
  <si>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</si>
  <si>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</si>
  <si>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</si>
  <si>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</si>
  <si>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</si>
  <si>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</si>
  <si>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</si>
  <si>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</si>
  <si>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</si>
  <si>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</si>
  <si>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</si>
  <si>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</si>
  <si>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</si>
  <si>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</si>
  <si>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</si>
  <si>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</si>
  <si>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</si>
  <si>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</si>
  <si>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</si>
  <si>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</si>
  <si>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</si>
  <si>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</si>
  <si>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</si>
  <si>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</si>
  <si>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</si>
  <si>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</si>
  <si>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</si>
  <si>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</si>
  <si>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</si>
  <si>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</si>
  <si>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</si>
  <si>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</si>
  <si>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</si>
  <si>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</si>
  <si>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</si>
  <si>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</si>
  <si>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</si>
  <si>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</si>
  <si>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</si>
  <si>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</si>
  <si>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</si>
  <si>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</si>
  <si>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</si>
  <si>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</si>
  <si>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</si>
  <si>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</si>
  <si>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</si>
  <si>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</si>
  <si>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</si>
  <si>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</si>
  <si>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</si>
  <si>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</si>
  <si>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</si>
  <si>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</si>
  <si>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</si>
  <si>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</si>
  <si>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</si>
  <si>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</si>
  <si>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</si>
  <si>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</si>
  <si>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</si>
  <si>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</si>
  <si>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</si>
  <si>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</si>
  <si>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</si>
  <si>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</si>
  <si>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</si>
  <si>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</si>
  <si>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</si>
  <si>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</si>
  <si>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</si>
  <si>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</si>
  <si>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</si>
  <si>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</si>
  <si>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</si>
  <si>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</si>
  <si>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</si>
  <si>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</si>
  <si>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</si>
  <si>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</si>
  <si>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</si>
  <si>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</si>
  <si>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</si>
  <si>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</si>
  <si>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</si>
  <si>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</si>
  <si>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</si>
  <si>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</si>
  <si>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</si>
  <si>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</si>
  <si>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</si>
  <si>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</si>
  <si>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</si>
  <si>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</si>
  <si>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</si>
  <si>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</si>
  <si>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</si>
  <si>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</si>
  <si>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</si>
  <si>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</si>
  <si>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</si>
  <si>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</si>
  <si>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</si>
  <si>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</si>
  <si>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</si>
  <si>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</si>
  <si>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</si>
  <si>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</si>
  <si>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</si>
  <si>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</si>
  <si>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</si>
  <si>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</si>
  <si>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</si>
  <si>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</si>
  <si>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</si>
  <si>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</si>
  <si>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</si>
  <si>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</si>
  <si>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</si>
  <si>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</si>
  <si>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</si>
  <si>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</si>
  <si>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</si>
  <si>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</si>
  <si>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</si>
  <si>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</si>
  <si>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</si>
  <si>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</si>
  <si>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</si>
  <si>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</si>
  <si>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</si>
  <si>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</si>
  <si>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</si>
  <si>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</si>
  <si>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</si>
  <si>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</si>
  <si>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</si>
  <si>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</si>
  <si>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</si>
  <si>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</si>
  <si>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</si>
  <si>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</si>
  <si>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</si>
  <si>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</si>
  <si>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</si>
  <si>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</si>
  <si>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</si>
  <si>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</si>
  <si>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</si>
  <si>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</si>
  <si>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</si>
  <si>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</si>
  <si>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</si>
  <si>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</si>
  <si>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</si>
  <si>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</si>
  <si>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</si>
  <si>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</si>
  <si>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</si>
  <si>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</si>
  <si>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</si>
  <si>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</si>
  <si>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</si>
  <si>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</si>
  <si>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</si>
  <si>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</si>
  <si>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</si>
  <si>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</si>
  <si>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</si>
  <si>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</si>
  <si>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</si>
  <si>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</si>
  <si>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</si>
  <si>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</si>
  <si>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</si>
  <si>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</si>
  <si>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</si>
  <si>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</si>
  <si>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</si>
  <si>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</si>
  <si>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</si>
  <si>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</si>
  <si>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</si>
  <si>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</si>
  <si>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</si>
  <si>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</si>
  <si>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</si>
  <si>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</si>
  <si>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</si>
  <si>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</si>
  <si>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</si>
  <si>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</si>
  <si>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</si>
  <si>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</si>
  <si>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</si>
  <si>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</si>
  <si>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</si>
  <si>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</si>
  <si>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</si>
  <si>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</si>
  <si>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</si>
  <si>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</si>
  <si>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</si>
  <si>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</si>
  <si>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</si>
  <si>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</si>
  <si>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</si>
  <si>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</si>
  <si>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</si>
  <si>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</si>
  <si>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</si>
  <si>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</si>
  <si>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</si>
  <si>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</si>
  <si>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</si>
  <si>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</si>
  <si>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</si>
  <si>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</si>
  <si>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</si>
  <si>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</si>
  <si>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</si>
  <si>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</si>
  <si>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</si>
  <si>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</si>
  <si>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</si>
  <si>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</si>
  <si>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</si>
  <si>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</si>
  <si>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</si>
  <si>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</si>
  <si>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</si>
  <si>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</si>
  <si>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</si>
  <si>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</si>
  <si>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</si>
  <si>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</si>
  <si>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</si>
  <si>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</si>
  <si>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</si>
  <si>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</si>
  <si>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</si>
  <si>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</si>
  <si>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</si>
  <si>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</si>
  <si>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</si>
  <si>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</si>
  <si>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</si>
  <si>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</si>
  <si>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</si>
  <si>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</si>
  <si>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</si>
  <si>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</si>
  <si>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</si>
  <si>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</si>
  <si>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</si>
  <si>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</si>
  <si>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</si>
  <si>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</si>
  <si>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</si>
  <si>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</si>
  <si>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</si>
  <si>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</si>
  <si>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</si>
  <si>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</si>
  <si>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</si>
  <si>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</si>
  <si>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</si>
  <si>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</si>
  <si>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</si>
  <si>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</si>
  <si>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</si>
  <si>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</si>
  <si>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</si>
  <si>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</si>
  <si>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</si>
  <si>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</si>
  <si>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</si>
  <si>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</si>
  <si>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</si>
  <si>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</si>
  <si>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</si>
  <si>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</si>
  <si>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</si>
  <si>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</si>
  <si>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</si>
  <si>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</si>
  <si>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</si>
  <si>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</si>
  <si>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</si>
  <si>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</si>
  <si>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</si>
  <si>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</si>
  <si>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</si>
  <si>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</si>
  <si>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</si>
  <si>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</si>
  <si>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</si>
  <si>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</si>
  <si>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</si>
  <si>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</si>
  <si>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</si>
  <si>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</si>
  <si>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</si>
  <si>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</si>
  <si>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</si>
  <si>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</si>
  <si>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</si>
  <si>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</si>
  <si>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</si>
  <si>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</si>
  <si>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</si>
  <si>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</si>
  <si>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</si>
  <si>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</si>
  <si>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</si>
  <si>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</si>
  <si>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</si>
  <si>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</si>
  <si>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</si>
  <si>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</si>
  <si>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</si>
  <si>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</si>
  <si>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</si>
  <si>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</si>
  <si>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</si>
  <si>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</si>
  <si>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</si>
  <si>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</si>
  <si>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</si>
  <si>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</si>
  <si>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</si>
  <si>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</si>
  <si>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</si>
  <si>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</si>
  <si>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</si>
  <si>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</si>
  <si>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</si>
  <si>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</si>
  <si>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</si>
  <si>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</si>
  <si>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</si>
  <si>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</si>
  <si>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</si>
  <si>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</si>
  <si>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</si>
  <si>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</si>
  <si>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</si>
  <si>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</si>
  <si>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</si>
  <si>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</si>
  <si>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</si>
  <si>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</si>
  <si>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</si>
  <si>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</si>
  <si>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</si>
  <si>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</si>
  <si>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</si>
  <si>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</si>
  <si>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</si>
  <si>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</si>
  <si>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</si>
  <si>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</si>
  <si>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</si>
  <si>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</si>
  <si>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</si>
  <si>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</si>
  <si>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</si>
  <si>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</si>
  <si>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</si>
  <si>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</si>
  <si>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</si>
  <si>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</si>
  <si>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</si>
  <si>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</si>
  <si>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</si>
  <si>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</si>
  <si>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</si>
  <si>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</si>
  <si>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</si>
  <si>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</si>
  <si>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</si>
  <si>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</si>
  <si>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</si>
  <si>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</si>
  <si>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</si>
  <si>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</si>
  <si>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</si>
  <si>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</si>
  <si>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</si>
  <si>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</si>
  <si>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</si>
  <si>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</si>
  <si>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</si>
  <si>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</si>
  <si>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</si>
  <si>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</si>
  <si>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</si>
  <si>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</si>
  <si>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</si>
  <si>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</si>
  <si>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</si>
  <si>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</si>
  <si>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</si>
  <si>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</si>
  <si>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</si>
  <si>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</si>
  <si>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</si>
  <si>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</si>
  <si>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</si>
  <si>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</si>
  <si>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</si>
  <si>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</si>
  <si>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</si>
  <si>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</si>
  <si>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</si>
  <si>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</si>
  <si>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</si>
  <si>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</si>
  <si>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</si>
  <si>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</si>
  <si>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</si>
  <si>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</si>
  <si>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</si>
  <si>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</si>
  <si>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</si>
  <si>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</si>
  <si>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</si>
  <si>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</si>
  <si>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</si>
  <si>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</si>
  <si>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</si>
  <si>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</si>
  <si>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</si>
  <si>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</si>
  <si>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</si>
  <si>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</si>
  <si>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</si>
  <si>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</si>
  <si>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</si>
  <si>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</si>
  <si>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</si>
  <si>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</si>
  <si>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</si>
  <si>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</si>
  <si>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</si>
  <si>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</si>
  <si>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</si>
  <si>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</si>
  <si>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</si>
  <si>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</si>
  <si>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</si>
  <si>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</si>
  <si>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</si>
  <si>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</si>
  <si>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</si>
  <si>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</si>
  <si>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</si>
  <si>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</si>
  <si>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</si>
  <si>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</si>
  <si>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</si>
  <si>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</si>
  <si>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</si>
  <si>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</si>
  <si>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</si>
  <si>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</si>
  <si>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</si>
  <si>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</si>
  <si>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</si>
  <si>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</si>
  <si>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</si>
  <si>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</si>
  <si>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</si>
  <si>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</si>
  <si>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</si>
  <si>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</si>
  <si>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</si>
  <si>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</si>
  <si>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</si>
  <si>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</si>
  <si>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</si>
  <si>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</si>
  <si>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</si>
  <si>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</si>
  <si>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</si>
  <si>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</si>
  <si>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</si>
  <si>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</si>
  <si>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</si>
  <si>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</si>
  <si>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</si>
  <si>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</si>
  <si>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</si>
  <si>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</si>
  <si>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</si>
  <si>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</si>
  <si>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</si>
  <si>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</si>
  <si>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</si>
  <si>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</si>
  <si>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</si>
  <si>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</si>
  <si>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</si>
  <si>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</si>
  <si>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</si>
  <si>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</si>
  <si>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</si>
  <si>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</si>
  <si>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</si>
  <si>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</si>
  <si>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</si>
  <si>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</si>
  <si>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</si>
  <si>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</si>
  <si>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</si>
  <si>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</si>
  <si>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</si>
  <si>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</si>
  <si>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</si>
  <si>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</si>
  <si>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</si>
  <si>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</si>
  <si>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</si>
  <si>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</si>
  <si>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</si>
  <si>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</si>
  <si>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</si>
  <si>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</si>
  <si>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</si>
  <si>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</si>
  <si>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</si>
  <si>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</si>
  <si>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</si>
  <si>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</si>
  <si>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</si>
  <si>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</si>
  <si>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</si>
  <si>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</si>
  <si>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</si>
  <si>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</si>
  <si>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</si>
  <si>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</si>
  <si>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</si>
  <si>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</si>
  <si>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</si>
  <si>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</si>
  <si>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</si>
  <si>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</si>
  <si>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</si>
  <si>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</si>
  <si>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</si>
  <si>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</si>
  <si>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</si>
  <si>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</si>
  <si>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</si>
  <si>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</si>
  <si>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</si>
  <si>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</si>
  <si>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</si>
  <si>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</si>
  <si>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</si>
  <si>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</si>
  <si>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</si>
  <si>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</si>
  <si>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</si>
  <si>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</si>
  <si>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</si>
  <si>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</si>
  <si>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</si>
  <si>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</si>
  <si>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</si>
  <si>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</si>
  <si>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</si>
  <si>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</si>
  <si>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</si>
  <si>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</si>
  <si>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</si>
  <si>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</si>
  <si>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</si>
  <si>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</si>
  <si>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</si>
  <si>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</si>
  <si>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</si>
  <si>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</si>
  <si>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</si>
  <si>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</si>
  <si>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</si>
  <si>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</si>
  <si>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</si>
  <si>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</si>
  <si>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</si>
  <si>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</si>
  <si>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</si>
  <si>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</si>
  <si>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</si>
  <si>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</si>
  <si>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</si>
  <si>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</si>
  <si>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</si>
  <si>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</si>
  <si>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</si>
  <si>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</si>
  <si>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</si>
  <si>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</si>
  <si>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</si>
  <si>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</si>
  <si>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</si>
  <si>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</si>
  <si>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</si>
  <si>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</si>
  <si>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</si>
  <si>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</si>
  <si>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</si>
  <si>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</si>
  <si>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</si>
  <si>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</si>
  <si>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</si>
  <si>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</si>
  <si>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</si>
  <si>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</si>
  <si>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</si>
  <si>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</si>
  <si>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</si>
  <si>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</si>
  <si>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</si>
  <si>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</si>
  <si>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</si>
  <si>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</si>
  <si>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</si>
  <si>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</si>
  <si>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</si>
  <si>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</si>
  <si>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</si>
  <si>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</si>
  <si>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</si>
  <si>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</si>
  <si>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</si>
  <si>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</si>
  <si>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</si>
  <si>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</si>
  <si>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</si>
  <si>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</si>
  <si>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</si>
  <si>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</si>
  <si>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</si>
  <si>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</si>
  <si>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</si>
  <si>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</si>
  <si>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</si>
  <si>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</si>
  <si>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</si>
  <si>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</si>
  <si>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</si>
  <si>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</si>
  <si>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</si>
  <si>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</si>
  <si>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</si>
  <si>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</si>
  <si>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</si>
  <si>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</si>
  <si>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</si>
  <si>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</si>
  <si>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</si>
  <si>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</si>
  <si>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</si>
  <si>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</si>
  <si>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</si>
  <si>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</si>
  <si>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</si>
  <si>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</si>
  <si>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</si>
  <si>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</si>
  <si>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</si>
  <si>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</si>
  <si>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</si>
  <si>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</si>
  <si>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</si>
  <si>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</si>
  <si>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</si>
  <si>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</si>
  <si>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</si>
  <si>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</si>
  <si>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</si>
  <si>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</si>
  <si>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</si>
  <si>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</si>
  <si>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</si>
  <si>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</si>
  <si>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</si>
  <si>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</si>
  <si>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</si>
  <si>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</si>
  <si>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</si>
  <si>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</si>
  <si>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</si>
  <si>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</si>
  <si>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</si>
  <si>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</si>
  <si>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</si>
  <si>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</si>
  <si>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</si>
  <si>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</si>
  <si>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</si>
  <si>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</si>
  <si>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</si>
  <si>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</si>
  <si>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</si>
  <si>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</si>
  <si>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</si>
  <si>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</si>
  <si>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</si>
  <si>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</si>
  <si>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</si>
  <si>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</si>
  <si>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</si>
  <si>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</si>
  <si>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</si>
  <si>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</si>
  <si>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</si>
  <si>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</si>
  <si>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</si>
  <si>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</si>
  <si>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</si>
  <si>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</si>
  <si>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</si>
  <si>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</si>
  <si>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</si>
  <si>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</si>
  <si>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</si>
  <si>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</si>
  <si>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</si>
  <si>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</si>
  <si>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</si>
  <si>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</si>
  <si>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</si>
  <si>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</si>
  <si>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</si>
  <si>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</si>
  <si>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</si>
  <si>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</si>
  <si>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</si>
  <si>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</si>
  <si>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</si>
  <si>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</si>
  <si>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</si>
  <si>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</si>
  <si>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</si>
  <si>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</si>
  <si>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</si>
  <si>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</si>
  <si>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</si>
  <si>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</si>
  <si>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</si>
  <si>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</si>
  <si>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</si>
  <si>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</si>
  <si>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</si>
  <si>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</si>
  <si>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</si>
  <si>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</si>
  <si>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</si>
  <si>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</si>
  <si>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</si>
  <si>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</si>
  <si>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</si>
  <si>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</si>
  <si>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</si>
  <si>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</si>
  <si>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</si>
  <si>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</si>
  <si>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</si>
  <si>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</si>
  <si>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</si>
  <si>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</si>
  <si>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</si>
  <si>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</si>
  <si>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</si>
  <si>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</si>
  <si>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</si>
  <si>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</si>
  <si>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</si>
  <si>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</si>
  <si>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</si>
  <si>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</si>
  <si>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</si>
  <si>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</si>
  <si>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</si>
  <si>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</si>
  <si>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</si>
  <si>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</si>
  <si>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</si>
  <si>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</si>
  <si>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</si>
  <si>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</si>
  <si>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</si>
  <si>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</si>
  <si>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</si>
  <si>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</si>
  <si>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</si>
  <si>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</si>
  <si>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</si>
  <si>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</si>
  <si>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</si>
  <si>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</si>
  <si>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</si>
  <si>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</si>
  <si>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</si>
  <si>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</si>
  <si>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</si>
  <si>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</si>
  <si>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</si>
  <si>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</si>
  <si>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</si>
  <si>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</si>
  <si>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</si>
  <si>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</si>
  <si>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</si>
  <si>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</si>
  <si>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</si>
  <si>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</si>
  <si>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</si>
  <si>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</si>
  <si>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</si>
  <si>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</si>
  <si>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</si>
  <si>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</si>
  <si>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</si>
  <si>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</si>
  <si>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</si>
  <si>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</si>
  <si>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</si>
  <si>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</si>
  <si>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</si>
  <si>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</si>
  <si>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</si>
  <si>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</si>
  <si>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</si>
  <si>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</si>
  <si>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</si>
  <si>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</si>
  <si>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</si>
  <si>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</si>
  <si>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</si>
  <si>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</si>
  <si>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</si>
  <si>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</si>
  <si>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</si>
  <si>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</si>
  <si>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</si>
  <si>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</si>
  <si>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</si>
  <si>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</si>
  <si>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</si>
  <si>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</si>
  <si>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</si>
  <si>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</si>
  <si>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</si>
  <si>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</si>
  <si>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</si>
  <si>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</si>
  <si>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</si>
  <si>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</si>
  <si>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</si>
  <si>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</si>
  <si>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</si>
  <si>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</si>
  <si>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</si>
  <si>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</si>
  <si>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</si>
  <si>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</si>
  <si>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</si>
  <si>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</si>
  <si>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</si>
  <si>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</si>
  <si>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</si>
  <si>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</si>
  <si>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</si>
  <si>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</si>
  <si>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</si>
  <si>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</si>
  <si>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</si>
  <si>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</si>
  <si>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</si>
  <si>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</si>
  <si>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</si>
  <si>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</si>
  <si>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</si>
  <si>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</si>
  <si>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</si>
  <si>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</si>
  <si>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</si>
  <si>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</si>
  <si>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</si>
  <si>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</si>
  <si>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</si>
  <si>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</si>
  <si>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</si>
  <si>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</si>
  <si>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</si>
  <si>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</si>
  <si>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</si>
  <si>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</si>
  <si>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</si>
  <si>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</si>
  <si>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</si>
  <si>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</si>
  <si>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</si>
  <si>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</si>
  <si>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</si>
  <si>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</si>
  <si>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</si>
  <si>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</si>
  <si>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</si>
  <si>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</si>
  <si>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</si>
  <si>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</si>
  <si>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</si>
  <si>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</si>
  <si>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</si>
  <si>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</si>
  <si>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</si>
  <si>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</si>
  <si>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</si>
  <si>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</si>
  <si>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</si>
  <si>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</si>
  <si>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</si>
  <si>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</si>
  <si>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</si>
  <si>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</si>
  <si>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</si>
  <si>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</si>
  <si>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</si>
  <si>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</si>
  <si>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</si>
  <si>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</si>
  <si>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</si>
  <si>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</si>
  <si>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</si>
  <si>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</si>
  <si>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</si>
  <si>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</si>
  <si>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</si>
  <si>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</si>
  <si>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</si>
  <si>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</si>
  <si>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</si>
  <si>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</si>
  <si>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</si>
  <si>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</si>
  <si>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</si>
  <si>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</si>
  <si>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</si>
  <si>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</si>
  <si>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</si>
  <si>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</si>
  <si>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</si>
  <si>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</si>
  <si>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</si>
  <si>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</si>
  <si>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</si>
  <si>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</si>
  <si>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</si>
  <si>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</si>
  <si>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</si>
  <si>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</si>
  <si>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</si>
  <si>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</si>
  <si>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</si>
  <si>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</si>
  <si>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</si>
  <si>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</si>
  <si>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</si>
  <si>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</si>
  <si>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</si>
  <si>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</si>
  <si>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</si>
  <si>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</si>
  <si>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</si>
  <si>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</si>
  <si>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</si>
  <si>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</si>
  <si>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</si>
  <si>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</si>
  <si>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</si>
  <si>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</si>
  <si>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</si>
  <si>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</si>
  <si>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</si>
  <si>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</si>
  <si>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</si>
  <si>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</si>
  <si>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</si>
  <si>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</si>
  <si>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</si>
  <si>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</si>
  <si>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</si>
  <si>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</si>
  <si>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</si>
  <si>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</si>
  <si>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</si>
  <si>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</si>
  <si>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</si>
  <si>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</si>
  <si>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</si>
  <si>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</si>
  <si>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</si>
  <si>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</si>
  <si>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</si>
  <si>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</si>
  <si>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</si>
  <si>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</si>
  <si>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</si>
  <si>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</si>
  <si>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</si>
  <si>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</si>
  <si>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</si>
  <si>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</si>
  <si>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</si>
  <si>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</si>
  <si>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</si>
  <si>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</si>
  <si>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</si>
  <si>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</si>
  <si>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</si>
  <si>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</si>
  <si>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</si>
  <si>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</si>
  <si>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</si>
  <si>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</si>
  <si>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</si>
  <si>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</si>
  <si>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</si>
  <si>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</si>
  <si>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</si>
  <si>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</si>
  <si>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</si>
  <si>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</si>
  <si>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</si>
  <si>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</si>
  <si>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</si>
  <si>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</si>
  <si>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</si>
  <si>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</si>
  <si>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</si>
  <si>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</si>
  <si>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</si>
  <si>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</si>
  <si>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</si>
  <si>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</si>
  <si>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</si>
  <si>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</si>
  <si>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</si>
  <si>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</si>
  <si>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</si>
  <si>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</si>
  <si>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</si>
  <si>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</si>
  <si>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</si>
  <si>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</si>
  <si>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</si>
  <si>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</si>
  <si>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</si>
  <si>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</si>
  <si>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</si>
  <si>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</si>
  <si>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</si>
  <si>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</si>
  <si>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</si>
  <si>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</si>
  <si>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</si>
  <si>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</si>
  <si>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</si>
  <si>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</si>
  <si>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</si>
  <si>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</si>
  <si>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</si>
  <si>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</si>
  <si>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</si>
  <si>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</si>
  <si>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</si>
  <si>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</si>
  <si>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</si>
  <si>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</si>
  <si>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</si>
  <si>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</si>
  <si>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</si>
  <si>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</si>
  <si>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</si>
  <si>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</si>
  <si>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</si>
  <si>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</si>
  <si>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</si>
  <si>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</si>
  <si>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</si>
  <si>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</si>
  <si>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</si>
  <si>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</si>
  <si>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</si>
  <si>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</si>
  <si>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</si>
  <si>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</si>
  <si>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</si>
  <si>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</si>
  <si>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</si>
  <si>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</si>
  <si>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</si>
  <si>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</si>
  <si>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</si>
  <si>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</si>
  <si>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</si>
  <si>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</si>
  <si>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</si>
  <si>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</si>
  <si>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</si>
  <si>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</si>
  <si>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</si>
  <si>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</si>
  <si>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</si>
  <si>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</si>
  <si>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</si>
  <si>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</si>
  <si>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</si>
  <si>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</si>
  <si>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</si>
  <si>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</si>
  <si>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</si>
  <si>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</si>
  <si>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</si>
  <si>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</si>
  <si>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</si>
  <si>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</si>
  <si>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</si>
  <si>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</si>
  <si>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</si>
  <si>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</si>
  <si>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</si>
  <si>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</si>
  <si>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</si>
  <si>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</si>
  <si>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</si>
  <si>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</si>
  <si>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</si>
  <si>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</si>
  <si>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</si>
  <si>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</si>
  <si>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</si>
  <si>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</si>
  <si>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</si>
  <si>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</si>
  <si>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</si>
  <si>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</si>
  <si>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</si>
  <si>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</si>
  <si>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</si>
  <si>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</si>
  <si>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</si>
  <si>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</si>
  <si>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</si>
  <si>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</si>
  <si>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</si>
  <si>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</si>
  <si>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</si>
  <si>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</si>
  <si>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</si>
  <si>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</si>
  <si>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</si>
  <si>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</si>
  <si>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</si>
  <si>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</si>
  <si>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</si>
  <si>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</si>
  <si>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</si>
  <si>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</si>
  <si>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</si>
  <si>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</si>
  <si>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</si>
  <si>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</si>
  <si>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</si>
  <si>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</si>
  <si>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</si>
  <si>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</si>
  <si>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</si>
  <si>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</si>
  <si>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</si>
  <si>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</si>
  <si>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</si>
  <si>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</si>
  <si>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</si>
  <si>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</si>
  <si>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</si>
  <si>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</si>
  <si>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</si>
  <si>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</si>
  <si>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</si>
  <si>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</si>
  <si>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</si>
  <si>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</si>
  <si>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</si>
  <si>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</si>
  <si>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</si>
  <si>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</si>
  <si>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</si>
  <si>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</si>
  <si>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</si>
  <si>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</si>
  <si>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</si>
  <si>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</si>
  <si>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</si>
  <si>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</si>
  <si>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</si>
  <si>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</si>
  <si>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</si>
  <si>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</si>
  <si>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</si>
  <si>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</si>
  <si>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</si>
  <si>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</si>
  <si>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</si>
  <si>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</si>
  <si>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</si>
  <si>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</si>
  <si>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</si>
  <si>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</si>
  <si>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</si>
  <si>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</si>
  <si>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</si>
  <si>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</si>
  <si>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</si>
  <si>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</si>
  <si>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</si>
  <si>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</si>
  <si>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</si>
  <si>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</si>
  <si>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</si>
  <si>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</si>
  <si>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</si>
  <si>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</si>
  <si>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</si>
  <si>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</si>
  <si>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</si>
  <si>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</si>
  <si>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</si>
  <si>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</si>
  <si>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</si>
  <si>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</si>
  <si>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</si>
  <si>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</si>
  <si>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</si>
  <si>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</si>
  <si>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</si>
  <si>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</si>
  <si>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</si>
  <si>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</si>
  <si>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</si>
  <si>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</si>
  <si>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</si>
  <si>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</si>
  <si>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</si>
  <si>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</si>
  <si>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</si>
  <si>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</si>
  <si>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</si>
  <si>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</si>
  <si>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</si>
  <si>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</si>
  <si>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</si>
  <si>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</si>
  <si>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</si>
  <si>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</si>
  <si>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</si>
  <si>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</si>
  <si>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</si>
  <si>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</si>
  <si>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</si>
  <si>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</si>
  <si>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</si>
  <si>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</si>
  <si>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</si>
  <si>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</si>
  <si>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</si>
  <si>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</si>
  <si>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</si>
  <si>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</si>
  <si>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</si>
  <si>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</si>
  <si>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</si>
  <si>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</si>
  <si>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</si>
  <si>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</si>
  <si>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</si>
  <si>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</si>
  <si>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</si>
  <si>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</si>
  <si>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</si>
  <si>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</si>
  <si>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</si>
  <si>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</si>
  <si>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</si>
  <si>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</si>
  <si>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</si>
  <si>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</si>
  <si>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</si>
  <si>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</si>
  <si>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</si>
  <si>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</si>
  <si>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</si>
  <si>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</si>
  <si>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</si>
  <si>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</si>
  <si>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</si>
  <si>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</si>
  <si>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</si>
  <si>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</si>
  <si>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</si>
  <si>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</si>
  <si>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</si>
  <si>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</si>
  <si>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</si>
  <si>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</si>
  <si>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</si>
  <si>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</si>
  <si>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</si>
  <si>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</si>
  <si>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</si>
  <si>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</si>
  <si>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</si>
  <si>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</si>
  <si>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</si>
  <si>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</si>
  <si>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</si>
  <si>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</si>
  <si>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</si>
  <si>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</si>
  <si>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</si>
  <si>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</si>
  <si>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</si>
  <si>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</si>
  <si>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</si>
  <si>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</si>
  <si>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</si>
  <si>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</si>
  <si>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</si>
  <si>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</si>
  <si>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</si>
  <si>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</si>
  <si>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</si>
  <si>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</si>
  <si>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</si>
  <si>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</si>
  <si>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</si>
  <si>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</si>
  <si>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</si>
  <si>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</si>
  <si>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</si>
  <si>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</si>
  <si>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</si>
  <si>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</si>
  <si>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</si>
  <si>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</si>
  <si>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</si>
  <si>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</si>
  <si>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</si>
  <si>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</si>
  <si>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</si>
  <si>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</si>
  <si>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</si>
  <si>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</si>
  <si>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</si>
  <si>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</si>
  <si>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</si>
  <si>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</si>
  <si>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</si>
  <si>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</si>
  <si>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</si>
  <si>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</si>
  <si>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</si>
  <si>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</si>
  <si>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</si>
  <si>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</si>
  <si>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</si>
  <si>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</si>
  <si>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</si>
  <si>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</si>
  <si>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</si>
  <si>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</si>
  <si>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</si>
  <si>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</si>
  <si>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</si>
  <si>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</si>
  <si>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</si>
  <si>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</si>
  <si>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</si>
  <si>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</si>
  <si>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</si>
  <si>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</si>
  <si>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</si>
  <si>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</si>
  <si>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</si>
  <si>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</si>
  <si>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</si>
  <si>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</si>
  <si>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</si>
  <si>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</si>
  <si>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</si>
  <si>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</si>
  <si>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</si>
  <si>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</si>
  <si>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</si>
  <si>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</si>
  <si>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</si>
  <si>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</si>
  <si>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</si>
  <si>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</si>
  <si>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</si>
  <si>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</si>
  <si>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</si>
  <si>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</si>
  <si>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</si>
  <si>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</si>
  <si>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</si>
  <si>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</si>
  <si>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</si>
  <si>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</si>
  <si>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</si>
  <si>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</si>
  <si>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</si>
  <si>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</si>
  <si>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</si>
  <si>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</si>
  <si>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</si>
  <si>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</si>
  <si>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</si>
  <si>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</si>
  <si>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</si>
  <si>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</si>
  <si>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</si>
  <si>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</si>
  <si>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</si>
  <si>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</si>
  <si>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</si>
  <si>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</si>
  <si>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</si>
  <si>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</si>
  <si>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</si>
  <si>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</si>
  <si>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</si>
  <si>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</si>
  <si>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</si>
  <si>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</si>
  <si>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</si>
  <si>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</si>
  <si>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</si>
  <si>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</si>
  <si>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</si>
  <si>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</si>
  <si>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</si>
  <si>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</si>
  <si>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</si>
  <si>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</si>
  <si>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</si>
  <si>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</si>
  <si>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</si>
  <si>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</si>
  <si>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</si>
  <si>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</si>
  <si>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</si>
  <si>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</si>
  <si>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</si>
  <si>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</si>
  <si>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</si>
  <si>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</si>
  <si>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</si>
  <si>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</si>
  <si>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</si>
  <si>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</si>
  <si>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</si>
  <si>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</si>
  <si>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</si>
  <si>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</si>
  <si>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</si>
  <si>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</si>
  <si>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</si>
  <si>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</si>
  <si>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</si>
  <si>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</si>
  <si>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</si>
  <si>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</si>
  <si>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</si>
  <si>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</si>
  <si>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</si>
  <si>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</si>
  <si>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</si>
  <si>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</si>
  <si>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</si>
  <si>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</si>
  <si>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</si>
  <si>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</si>
  <si>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</si>
  <si>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</si>
  <si>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</si>
  <si>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</si>
  <si>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</si>
  <si>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</si>
  <si>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</si>
  <si>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</si>
  <si>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</si>
  <si>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</si>
  <si>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</si>
  <si>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</si>
  <si>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</si>
  <si>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</si>
  <si>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</si>
  <si>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</si>
  <si>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</si>
  <si>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</si>
  <si>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</si>
  <si>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</si>
  <si>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</si>
  <si>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</si>
  <si>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</si>
  <si>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</si>
  <si>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</si>
  <si>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</si>
  <si>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</si>
  <si>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</si>
  <si>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</si>
  <si>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</si>
  <si>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</si>
  <si>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</si>
  <si>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</si>
  <si>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</si>
  <si>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</si>
  <si>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</si>
  <si>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</si>
  <si>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</si>
  <si>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</si>
  <si>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</si>
  <si>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</si>
  <si>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</si>
  <si>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</si>
  <si>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</si>
  <si>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</si>
  <si>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</si>
  <si>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</si>
  <si>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</si>
  <si>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</si>
  <si>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</si>
  <si>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</si>
  <si>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</si>
  <si>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</si>
  <si>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</si>
  <si>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</si>
  <si>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</si>
  <si>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</si>
  <si>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</si>
  <si>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</si>
  <si>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</si>
  <si>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</si>
  <si>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</si>
  <si>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</si>
  <si>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</si>
  <si>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</si>
  <si>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</si>
  <si>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</si>
  <si>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</si>
  <si>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</si>
  <si>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</si>
  <si>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</si>
  <si>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</si>
  <si>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</si>
  <si>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</si>
  <si>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</si>
  <si>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</si>
  <si>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</si>
  <si>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</si>
  <si>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</si>
  <si>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</si>
  <si>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</si>
  <si>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</si>
  <si>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</si>
  <si>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</si>
  <si>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</si>
  <si>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</si>
  <si>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</si>
  <si>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</si>
  <si>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</si>
  <si>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</si>
  <si>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</si>
  <si>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</si>
  <si>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</si>
  <si>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</si>
  <si>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</si>
  <si>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</si>
  <si>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</si>
  <si>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</si>
  <si>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</si>
  <si>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</si>
  <si>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</si>
  <si>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</si>
  <si>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</si>
  <si>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</si>
  <si>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</si>
  <si>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</si>
  <si>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</si>
  <si>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</si>
  <si>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</si>
  <si>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</si>
  <si>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</si>
  <si>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</si>
  <si>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</si>
  <si>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</si>
  <si>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</si>
  <si>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</si>
  <si>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</si>
  <si>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</si>
  <si>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</si>
  <si>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</si>
  <si>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</si>
  <si>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</si>
  <si>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</si>
  <si>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</si>
  <si>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</si>
  <si>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</si>
  <si>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</si>
  <si>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</si>
  <si>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</si>
  <si>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</si>
  <si>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</si>
  <si>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</si>
  <si>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</si>
  <si>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</si>
  <si>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</si>
  <si>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</si>
  <si>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</si>
  <si>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</si>
  <si>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</si>
  <si>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</si>
  <si>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</si>
  <si>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</si>
  <si>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</si>
  <si>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</si>
  <si>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</si>
  <si>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</si>
  <si>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</si>
  <si>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</si>
  <si>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</si>
  <si>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</si>
  <si>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</si>
  <si>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</si>
  <si>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</si>
  <si>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</si>
  <si>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</si>
  <si>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</si>
  <si>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</si>
  <si>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</si>
  <si>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</si>
  <si>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</si>
  <si>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</si>
  <si>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</si>
  <si>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</si>
  <si>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</si>
  <si>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</si>
  <si>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</si>
  <si>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</si>
  <si>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</si>
  <si>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</si>
  <si>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</si>
  <si>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</si>
  <si>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</si>
  <si>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</si>
  <si>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</si>
  <si>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</si>
  <si>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</si>
  <si>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</si>
  <si>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</si>
  <si>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</si>
  <si>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</si>
  <si>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</si>
  <si>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</si>
  <si>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</si>
  <si>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</si>
  <si>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</si>
  <si>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</si>
  <si>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</si>
  <si>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</si>
  <si>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</si>
  <si>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</si>
  <si>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</si>
  <si>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</si>
  <si>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</si>
  <si>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</si>
  <si>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</si>
  <si>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</si>
  <si>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</si>
  <si>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</si>
  <si>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</si>
  <si>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</si>
  <si>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</si>
  <si>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</si>
  <si>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</si>
  <si>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</si>
  <si>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</si>
  <si>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</si>
  <si>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</si>
  <si>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</si>
  <si>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</si>
  <si>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</si>
  <si>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</si>
  <si>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</si>
  <si>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</si>
  <si>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</si>
  <si>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</si>
  <si>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</si>
  <si>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</si>
  <si>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</si>
  <si>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</si>
  <si>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</si>
  <si>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</si>
  <si>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</si>
  <si>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</si>
  <si>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</si>
  <si>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</si>
  <si>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</si>
  <si>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</si>
  <si>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</si>
  <si>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</si>
  <si>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</si>
  <si>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</si>
  <si>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</si>
  <si>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</si>
  <si>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</si>
  <si>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</si>
  <si>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</si>
  <si>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</si>
  <si>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</si>
  <si>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</si>
  <si>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</si>
  <si>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</si>
  <si>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</si>
  <si>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</si>
  <si>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</si>
  <si>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</si>
  <si>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</si>
  <si>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</si>
  <si>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</si>
  <si>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</si>
  <si>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</si>
  <si>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</si>
  <si>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</si>
  <si>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</si>
  <si>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</si>
  <si>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</si>
  <si>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</si>
  <si>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</si>
  <si>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</si>
  <si>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</si>
  <si>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</si>
  <si>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</si>
  <si>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</si>
  <si>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</si>
  <si>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</si>
  <si>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</si>
  <si>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</si>
  <si>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</si>
  <si>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</si>
  <si>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</si>
  <si>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</si>
  <si>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</si>
  <si>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</si>
  <si>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</si>
  <si>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</si>
  <si>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</si>
  <si>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</si>
  <si>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</si>
  <si>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</si>
  <si>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</si>
  <si>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</si>
  <si>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</si>
  <si>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</si>
  <si>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</si>
  <si>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</si>
  <si>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</si>
  <si>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</si>
  <si>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</si>
  <si>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</si>
  <si>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</si>
  <si>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</si>
  <si>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</si>
  <si>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</si>
  <si>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</si>
  <si>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</si>
  <si>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</si>
  <si>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</si>
  <si>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</si>
  <si>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</si>
  <si>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</si>
  <si>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</si>
  <si>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</si>
  <si>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</si>
  <si>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</si>
  <si>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</si>
  <si>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</si>
  <si>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</si>
  <si>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</si>
  <si>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</si>
  <si>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</si>
  <si>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</si>
  <si>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</si>
  <si>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</si>
  <si>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</si>
  <si>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</si>
  <si>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</si>
  <si>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</si>
  <si>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</si>
  <si>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</si>
  <si>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</si>
  <si>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</si>
  <si>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</si>
  <si>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</si>
  <si>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</si>
  <si>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</si>
  <si>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</si>
  <si>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</si>
  <si>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</si>
  <si>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</si>
  <si>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</si>
  <si>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</si>
  <si>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</si>
  <si>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</si>
  <si>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</si>
  <si>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</si>
  <si>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</si>
  <si>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</si>
  <si>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</si>
  <si>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</si>
  <si>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</si>
  <si>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</si>
  <si>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</si>
  <si>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</si>
  <si>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</si>
  <si>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</si>
  <si>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</si>
  <si>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</si>
  <si>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</si>
  <si>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</si>
  <si>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</si>
  <si>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</si>
  <si>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</si>
  <si>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</si>
  <si>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</si>
  <si>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</si>
  <si>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</si>
  <si>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</si>
  <si>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</si>
  <si>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</si>
  <si>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</si>
  <si>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</si>
  <si>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</si>
  <si>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</si>
  <si>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</si>
  <si>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</si>
  <si>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</si>
  <si>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</si>
  <si>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</si>
  <si>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</si>
  <si>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</si>
  <si>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</si>
  <si>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</si>
  <si>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</si>
  <si>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</si>
  <si>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</si>
  <si>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</si>
  <si>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</si>
  <si>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</si>
  <si>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</si>
  <si>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</si>
  <si>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</si>
  <si>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</si>
  <si>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</si>
  <si>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</si>
  <si>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</si>
  <si>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</si>
  <si>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</si>
  <si>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</si>
  <si>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</si>
  <si>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</si>
  <si>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</si>
  <si>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</si>
  <si>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</si>
  <si>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</si>
  <si>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</si>
  <si>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</si>
  <si>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</si>
  <si>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</si>
  <si>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</si>
  <si>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</si>
  <si>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</si>
  <si>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</si>
  <si>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</si>
  <si>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</si>
  <si>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</si>
  <si>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</si>
  <si>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</si>
  <si>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</si>
  <si>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</si>
  <si>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</si>
  <si>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</si>
  <si>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</si>
  <si>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</si>
  <si>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</si>
  <si>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</si>
  <si>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</si>
  <si>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</si>
  <si>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</si>
  <si>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</si>
  <si>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</si>
  <si>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</si>
  <si>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</si>
  <si>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</si>
  <si>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</si>
  <si>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</si>
  <si>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</si>
  <si>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</si>
  <si>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</si>
  <si>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</si>
  <si>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</si>
  <si>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</si>
  <si>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</si>
  <si>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</si>
  <si>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</si>
  <si>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</si>
  <si>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</si>
  <si>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</si>
  <si>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</si>
  <si>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</si>
  <si>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</si>
  <si>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</si>
  <si>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</si>
  <si>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</si>
  <si>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</si>
  <si>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</si>
  <si>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</si>
  <si>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</si>
  <si>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</si>
  <si>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</si>
  <si>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</si>
  <si>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</si>
  <si>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</si>
  <si>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</si>
  <si>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</si>
  <si>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</si>
  <si>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</si>
  <si>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</si>
  <si>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</si>
  <si>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</si>
  <si>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</si>
  <si>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</si>
  <si>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</si>
  <si>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</si>
  <si>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</si>
  <si>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</si>
  <si>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</si>
  <si>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</si>
  <si>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</si>
  <si>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</si>
  <si>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</si>
  <si>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</si>
  <si>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</si>
  <si>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</si>
  <si>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</si>
  <si>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</si>
  <si>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</si>
  <si>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</si>
  <si>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</si>
  <si>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</si>
  <si>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</si>
  <si>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</si>
  <si>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</si>
  <si>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</si>
  <si>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</si>
  <si>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</si>
  <si>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</si>
  <si>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</si>
  <si>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</si>
  <si>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</si>
  <si>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</si>
  <si>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</si>
  <si>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</si>
  <si>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</si>
  <si>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</si>
  <si>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</si>
  <si>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</si>
  <si>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</si>
  <si>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</si>
  <si>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</si>
  <si>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</si>
  <si>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</si>
  <si>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</si>
  <si>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</si>
  <si>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</si>
  <si>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</si>
  <si>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</si>
  <si>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</si>
  <si>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</si>
  <si>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</si>
  <si>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</si>
  <si>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</si>
  <si>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</si>
  <si>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</si>
  <si>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</si>
  <si>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</si>
  <si>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</si>
  <si>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</si>
  <si>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</si>
  <si>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</si>
  <si>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</si>
  <si>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</si>
  <si>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</si>
  <si>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</si>
  <si>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</si>
  <si>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</si>
  <si>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</si>
  <si>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</si>
  <si>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</si>
  <si>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</si>
  <si>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</si>
  <si>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</si>
  <si>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</si>
  <si>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</si>
  <si>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</si>
  <si>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</si>
  <si>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</si>
  <si>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</si>
  <si>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</si>
  <si>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</si>
  <si>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</si>
  <si>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</si>
  <si>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</si>
  <si>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</si>
  <si>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</si>
  <si>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</si>
  <si>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</si>
  <si>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</si>
  <si>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</si>
  <si>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</si>
  <si>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</si>
  <si>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</si>
  <si>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</si>
  <si>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</si>
  <si>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</si>
  <si>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</si>
  <si>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</si>
  <si>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</si>
  <si>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</si>
  <si>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</si>
  <si>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</si>
  <si>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</si>
  <si>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</si>
  <si>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</si>
  <si>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</si>
  <si>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</si>
  <si>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</si>
  <si>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</si>
  <si>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</si>
  <si>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</si>
  <si>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</si>
  <si>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</si>
  <si>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</si>
  <si>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</si>
  <si>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</si>
  <si>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</si>
  <si>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</si>
  <si>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</si>
  <si>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</si>
  <si>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</si>
  <si>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</si>
  <si>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</si>
  <si>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</si>
  <si>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</si>
  <si>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</si>
  <si>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</si>
  <si>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</si>
  <si>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</si>
  <si>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</si>
  <si>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</si>
  <si>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</si>
  <si>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</si>
  <si>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</si>
  <si>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</si>
  <si>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</si>
  <si>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</si>
  <si>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</si>
  <si>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</si>
  <si>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</si>
  <si>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</si>
  <si>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</si>
  <si>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</si>
  <si>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</si>
  <si>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</si>
  <si>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</si>
  <si>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</si>
  <si>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</si>
  <si>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</si>
  <si>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</si>
  <si>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</si>
  <si>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</si>
  <si>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</si>
  <si>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</si>
  <si>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</si>
  <si>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</si>
  <si>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</si>
  <si>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</si>
  <si>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</si>
  <si>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</si>
  <si>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</si>
  <si>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</si>
  <si>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</si>
  <si>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</si>
  <si>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</si>
  <si>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</si>
  <si>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</si>
  <si>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</si>
  <si>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</si>
  <si>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</si>
  <si>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</si>
  <si>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</si>
  <si>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</si>
  <si>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</si>
  <si>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</si>
  <si>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</si>
  <si>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</si>
  <si>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</si>
  <si>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</si>
  <si>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</si>
  <si>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</si>
  <si>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</si>
  <si>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</si>
  <si>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</si>
  <si>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</si>
  <si>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</si>
  <si>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</si>
  <si>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</si>
  <si>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</si>
  <si>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</si>
  <si>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</si>
  <si>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</si>
  <si>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</si>
  <si>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</si>
  <si>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</si>
  <si>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</si>
  <si>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</si>
  <si>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</si>
  <si>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</si>
  <si>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</si>
  <si>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</si>
  <si>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</si>
  <si>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</si>
  <si>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</si>
  <si>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</si>
  <si>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</si>
  <si>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</si>
  <si>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</si>
  <si>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</si>
  <si>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</si>
  <si>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</si>
  <si>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</si>
  <si>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</si>
  <si>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</si>
  <si>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</si>
  <si>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</si>
  <si>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</si>
  <si>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</si>
  <si>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</si>
  <si>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</si>
  <si>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</si>
  <si>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</si>
  <si>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</si>
  <si>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</si>
  <si>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</si>
  <si>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</si>
  <si>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</si>
  <si>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</si>
  <si>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</si>
  <si>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</si>
  <si>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</si>
  <si>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</si>
  <si>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</si>
  <si>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</si>
  <si>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</si>
  <si>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</si>
  <si>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</si>
  <si>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</si>
  <si>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</si>
  <si>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</si>
  <si>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</si>
  <si>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</si>
  <si>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</si>
  <si>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</si>
  <si>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</si>
  <si>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</si>
  <si>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</si>
  <si>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</si>
  <si>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</si>
  <si>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</si>
  <si>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</si>
  <si>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</si>
  <si>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</si>
  <si>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</si>
  <si>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</si>
  <si>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</si>
  <si>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</si>
  <si>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</si>
  <si>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</si>
  <si>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</si>
  <si>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</si>
  <si>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</si>
  <si>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</si>
  <si>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</si>
  <si>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</si>
  <si>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</si>
  <si>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</si>
  <si>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</si>
  <si>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</si>
  <si>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</si>
  <si>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</si>
  <si>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</si>
  <si>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</si>
  <si>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</si>
  <si>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</si>
  <si>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</si>
  <si>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</si>
  <si>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</si>
  <si>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</si>
  <si>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</si>
  <si>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</si>
  <si>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</si>
  <si>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</si>
  <si>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</si>
  <si>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</si>
  <si>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</si>
  <si>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</si>
  <si>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</si>
  <si>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</si>
  <si>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</si>
  <si>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</si>
  <si>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</si>
  <si>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</si>
  <si>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</si>
  <si>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</si>
  <si>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</si>
  <si>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</si>
  <si>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</si>
  <si>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</si>
  <si>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</si>
  <si>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</si>
  <si>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</si>
  <si>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</si>
  <si>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</si>
  <si>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</si>
  <si>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</si>
  <si>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</si>
  <si>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</si>
  <si>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</si>
  <si>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</si>
  <si>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</si>
  <si>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</si>
  <si>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</si>
  <si>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</si>
  <si>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</si>
  <si>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</si>
  <si>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</si>
  <si>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</si>
  <si>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</si>
  <si>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</si>
  <si>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</si>
  <si>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</si>
  <si>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</si>
  <si>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</si>
  <si>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</si>
  <si>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</si>
  <si>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</si>
  <si>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</si>
  <si>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</si>
  <si>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</si>
  <si>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</si>
  <si>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</si>
  <si>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</si>
  <si>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</si>
  <si>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</si>
  <si>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</si>
  <si>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</si>
  <si>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</si>
  <si>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</si>
  <si>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</si>
  <si>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</si>
  <si>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</si>
  <si>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</si>
  <si>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</si>
  <si>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</si>
  <si>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</si>
  <si>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</si>
  <si>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</si>
  <si>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</si>
  <si>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</si>
  <si>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</si>
  <si>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</si>
  <si>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</si>
  <si>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</si>
  <si>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</si>
  <si>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</si>
  <si>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</si>
  <si>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</si>
  <si>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</si>
  <si>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</si>
  <si>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</si>
  <si>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</si>
  <si>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</si>
  <si>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</si>
  <si>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</si>
  <si>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</si>
  <si>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</si>
  <si>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</si>
  <si>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</si>
  <si>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</si>
  <si>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</si>
  <si>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</si>
  <si>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</si>
  <si>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</si>
  <si>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</si>
  <si>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</si>
  <si>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</si>
  <si>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</si>
  <si>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</si>
  <si>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</si>
  <si>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</si>
  <si>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</si>
  <si>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</si>
  <si>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</si>
  <si>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</si>
  <si>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</si>
  <si>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</si>
  <si>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</si>
  <si>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</si>
  <si>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</si>
  <si>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</si>
  <si>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</si>
  <si>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</si>
  <si>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</si>
  <si>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</si>
  <si>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</si>
  <si>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</si>
  <si>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</si>
  <si>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</si>
  <si>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</si>
  <si>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</si>
  <si>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</si>
  <si>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</si>
  <si>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</si>
  <si>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</si>
  <si>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</si>
  <si>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</si>
  <si>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</si>
  <si>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</si>
  <si>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</si>
  <si>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</si>
  <si>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</si>
  <si>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</si>
  <si>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</si>
  <si>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</si>
  <si>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</si>
  <si>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</si>
  <si>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</si>
  <si>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</si>
  <si>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</si>
  <si>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</si>
  <si>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</si>
  <si>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</si>
  <si>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</si>
  <si>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</si>
  <si>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</si>
  <si>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</si>
  <si>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</si>
  <si>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</si>
  <si>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</si>
  <si>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</si>
  <si>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</si>
  <si>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</si>
  <si>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</si>
  <si>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</si>
  <si>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</si>
  <si>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</si>
  <si>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</si>
  <si>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</si>
  <si>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</si>
  <si>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</si>
  <si>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</si>
  <si>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</si>
  <si>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</si>
  <si>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</si>
  <si>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</si>
  <si>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</si>
  <si>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</si>
  <si>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</si>
  <si>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</si>
  <si>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</si>
  <si>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</si>
  <si>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</si>
  <si>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</si>
  <si>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</si>
  <si>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</si>
  <si>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</si>
  <si>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</si>
  <si>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</si>
  <si>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</si>
  <si>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</si>
  <si>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</si>
  <si>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</si>
  <si>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</si>
  <si>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</si>
  <si>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</si>
  <si>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</si>
  <si>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</si>
  <si>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</si>
  <si>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</si>
  <si>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</si>
  <si>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</si>
  <si>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</si>
  <si>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</si>
  <si>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</si>
  <si>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</si>
  <si>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</si>
  <si>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</si>
  <si>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</si>
  <si>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</si>
  <si>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</si>
  <si>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</si>
  <si>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</si>
  <si>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</si>
  <si>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</si>
  <si>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</si>
  <si>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</si>
  <si>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</si>
  <si>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</si>
  <si>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</si>
  <si>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</si>
  <si>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</si>
  <si>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</si>
  <si>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</si>
  <si>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</si>
  <si>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</si>
  <si>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</si>
  <si>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</si>
  <si>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</si>
  <si>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</si>
  <si>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</si>
  <si>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</si>
  <si>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</si>
  <si>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</si>
  <si>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</si>
  <si>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</si>
  <si>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</si>
  <si>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</si>
  <si>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</si>
  <si>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</si>
  <si>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</si>
  <si>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</si>
  <si>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</si>
  <si>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</si>
  <si>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</si>
  <si>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</si>
  <si>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</si>
  <si>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</si>
  <si>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</si>
  <si>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</si>
  <si>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</si>
  <si>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</si>
  <si>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</si>
  <si>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</si>
  <si>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</si>
  <si>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</si>
  <si>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</si>
  <si>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</si>
  <si>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</si>
  <si>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</si>
  <si>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</si>
  <si>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</si>
  <si>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</si>
  <si>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</si>
  <si>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</si>
  <si>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</si>
  <si>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</si>
  <si>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</si>
  <si>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</si>
  <si>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</si>
  <si>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</si>
  <si>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</si>
  <si>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</si>
  <si>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</si>
  <si>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</si>
  <si>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</si>
  <si>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</si>
  <si>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</si>
  <si>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</si>
  <si>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</si>
  <si>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</si>
  <si>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</si>
  <si>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</si>
  <si>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</si>
  <si>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</si>
  <si>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</si>
  <si>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</si>
  <si>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</si>
  <si>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</si>
  <si>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</si>
  <si>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</si>
  <si>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</si>
  <si>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</si>
  <si>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</si>
  <si>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</si>
  <si>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</si>
  <si>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</si>
  <si>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</si>
  <si>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</si>
  <si>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</si>
  <si>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</si>
  <si>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</si>
  <si>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</si>
  <si>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</si>
  <si>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</si>
  <si>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</si>
  <si>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</si>
  <si>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</si>
  <si>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</si>
  <si>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</si>
  <si>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</si>
  <si>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</si>
  <si>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</si>
  <si>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</si>
  <si>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</si>
  <si>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</si>
  <si>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</si>
  <si>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</si>
  <si>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</si>
  <si>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</si>
  <si>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</si>
  <si>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</si>
  <si>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</si>
  <si>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</si>
  <si>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</si>
  <si>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</si>
  <si>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</si>
  <si>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</si>
  <si>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</si>
  <si>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</si>
  <si>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</si>
  <si>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</si>
  <si>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</si>
  <si>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</si>
  <si>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</si>
  <si>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</si>
  <si>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</si>
  <si>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</si>
  <si>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</si>
  <si>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</si>
  <si>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</si>
  <si>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</si>
  <si>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</si>
  <si>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</si>
  <si>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</si>
  <si>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</si>
  <si>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</si>
  <si>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</si>
  <si>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</si>
  <si>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</si>
  <si>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</si>
  <si>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</si>
  <si>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</si>
  <si>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</si>
  <si>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</si>
  <si>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</si>
  <si>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</si>
  <si>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</si>
  <si>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</si>
  <si>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</si>
  <si>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</si>
  <si>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</si>
  <si>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</si>
  <si>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</si>
  <si>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</si>
  <si>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</si>
  <si>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</si>
  <si>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</si>
  <si>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</si>
  <si>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</si>
  <si>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</si>
  <si>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</si>
  <si>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</si>
  <si>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</si>
  <si>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</si>
  <si>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</si>
  <si>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</si>
  <si>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</si>
  <si>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</si>
  <si>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</si>
  <si>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</si>
  <si>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</si>
  <si>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</si>
  <si>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</si>
  <si>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</si>
  <si>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</si>
  <si>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</si>
  <si>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</si>
  <si>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</si>
  <si>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</si>
  <si>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</si>
  <si>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</si>
  <si>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</si>
  <si>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</si>
  <si>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</si>
  <si>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</si>
  <si>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</si>
  <si>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</si>
  <si>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</si>
  <si>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</si>
  <si>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</si>
  <si>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</si>
  <si>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</si>
  <si>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</si>
  <si>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</si>
  <si>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</si>
  <si>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</si>
  <si>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</si>
  <si>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</si>
  <si>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</si>
  <si>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</si>
  <si>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</si>
  <si>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</si>
  <si>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</si>
  <si>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</si>
  <si>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</si>
  <si>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</si>
  <si>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</si>
  <si>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</si>
  <si>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</si>
  <si>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</si>
  <si>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</si>
  <si>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</si>
  <si>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</si>
  <si>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</si>
  <si>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</si>
  <si>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</si>
  <si>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</si>
  <si>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</si>
  <si>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</si>
  <si>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</si>
  <si>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</si>
  <si>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</si>
  <si>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</si>
  <si>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</si>
  <si>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</si>
  <si>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</si>
  <si>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</si>
  <si>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</si>
  <si>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</si>
  <si>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</si>
  <si>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</si>
  <si>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</si>
  <si>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</si>
  <si>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</si>
  <si>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</si>
  <si>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</si>
  <si>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</si>
  <si>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</si>
  <si>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</si>
  <si>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</si>
  <si>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</si>
  <si>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</si>
  <si>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</si>
  <si>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</si>
  <si>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</si>
  <si>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</si>
  <si>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</si>
  <si>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</si>
  <si>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</si>
  <si>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</si>
  <si>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</si>
  <si>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</si>
  <si>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</si>
  <si>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</si>
  <si>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</si>
  <si>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</si>
  <si>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</si>
  <si>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</si>
  <si>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</si>
  <si>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</si>
  <si>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</si>
  <si>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</si>
  <si>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</si>
  <si>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</si>
  <si>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</si>
  <si>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</si>
  <si>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</si>
  <si>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</si>
  <si>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</si>
  <si>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</si>
  <si>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</si>
  <si>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</si>
  <si>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</si>
  <si>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</si>
  <si>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</si>
  <si>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</si>
  <si>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</si>
  <si>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</si>
  <si>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</si>
  <si>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</si>
  <si>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</si>
  <si>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</si>
  <si>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</si>
  <si>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</si>
  <si>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</si>
  <si>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</si>
  <si>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</si>
  <si>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</si>
  <si>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</si>
  <si>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</si>
  <si>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</si>
  <si>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</si>
  <si>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</si>
  <si>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</si>
  <si>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</si>
  <si>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</si>
  <si>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</si>
  <si>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</si>
  <si>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</si>
  <si>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</si>
  <si>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</si>
  <si>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</si>
  <si>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</si>
  <si>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</si>
  <si>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</si>
  <si>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</si>
  <si>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</si>
  <si>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</si>
  <si>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</si>
  <si>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</si>
  <si>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</si>
  <si>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</si>
  <si>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</si>
  <si>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</si>
  <si>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</si>
  <si>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</si>
  <si>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</si>
  <si>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</si>
  <si>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</si>
  <si>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</si>
  <si>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</si>
  <si>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</si>
  <si>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</si>
  <si>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</si>
  <si>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</si>
  <si>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</si>
  <si>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</si>
  <si>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</si>
  <si>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</si>
  <si>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</si>
  <si>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</si>
  <si>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</si>
  <si>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</si>
  <si>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</si>
  <si>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</si>
  <si>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</si>
  <si>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</si>
  <si>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</si>
  <si>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</si>
  <si>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</si>
  <si>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</si>
  <si>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</si>
  <si>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</si>
  <si>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</si>
  <si>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</si>
  <si>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</si>
  <si>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</si>
  <si>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</si>
  <si>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</si>
  <si>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</si>
  <si>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</si>
  <si>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</si>
  <si>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</si>
  <si>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</si>
  <si>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</si>
  <si>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</si>
  <si>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</si>
  <si>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</si>
  <si>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</si>
  <si>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</si>
  <si>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</si>
  <si>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</si>
  <si>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</si>
  <si>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</si>
  <si>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</si>
  <si>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</si>
  <si>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</si>
  <si>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</si>
  <si>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</si>
  <si>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</si>
  <si>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</si>
  <si>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</si>
  <si>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</si>
  <si>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</si>
  <si>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</si>
  <si>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</si>
  <si>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</si>
  <si>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</si>
  <si>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</si>
  <si>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</si>
  <si>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</si>
  <si>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</si>
  <si>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</si>
  <si>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</si>
  <si>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</si>
  <si>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</si>
  <si>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</si>
  <si>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</si>
  <si>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</si>
  <si>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</si>
  <si>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</si>
  <si>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</si>
  <si>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</si>
  <si>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</si>
  <si>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</si>
  <si>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</si>
  <si>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</si>
  <si>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</si>
  <si>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</si>
  <si>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</si>
  <si>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</si>
  <si>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</si>
  <si>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</si>
  <si>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</si>
  <si>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</si>
  <si>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</si>
  <si>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</si>
  <si>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</si>
  <si>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</si>
  <si>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</si>
  <si>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</si>
  <si>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</si>
  <si>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</si>
  <si>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</si>
  <si>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</si>
  <si>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</si>
  <si>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</si>
  <si>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</si>
  <si>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</si>
  <si>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</si>
  <si>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</si>
  <si>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</si>
  <si>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</si>
  <si>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</si>
  <si>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</si>
  <si>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</si>
  <si>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</si>
  <si>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</si>
  <si>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</si>
  <si>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</si>
  <si>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</si>
  <si>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</si>
  <si>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</si>
  <si>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</si>
  <si>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</si>
  <si>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</si>
  <si>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</si>
  <si>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</si>
  <si>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</si>
  <si>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</si>
  <si>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</si>
  <si>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</si>
  <si>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</si>
  <si>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</si>
  <si>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</si>
  <si>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</si>
  <si>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</si>
  <si>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</si>
  <si>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</si>
  <si>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</si>
  <si>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</si>
  <si>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</si>
  <si>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</si>
  <si>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</si>
  <si>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</si>
  <si>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</si>
  <si>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</si>
  <si>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</si>
  <si>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</si>
  <si>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</si>
  <si>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</si>
  <si>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</si>
  <si>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</si>
  <si>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</si>
  <si>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</si>
  <si>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</si>
  <si>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</si>
  <si>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</si>
  <si>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</si>
  <si>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</si>
  <si>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</si>
  <si>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</si>
  <si>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</si>
  <si>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</si>
  <si>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</si>
  <si>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</si>
  <si>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</si>
  <si>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</si>
  <si>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</si>
  <si>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</si>
  <si>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</si>
  <si>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</si>
  <si>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</si>
  <si>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</si>
  <si>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</si>
  <si>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</si>
  <si>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</si>
  <si>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</si>
  <si>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</si>
  <si>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</si>
  <si>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</si>
  <si>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</si>
  <si>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</si>
  <si>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</si>
  <si>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</si>
  <si>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</si>
  <si>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</si>
  <si>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</si>
  <si>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</si>
  <si>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</si>
  <si>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</si>
  <si>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</si>
  <si>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</si>
  <si>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</si>
  <si>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</si>
  <si>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</si>
  <si>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</si>
  <si>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</si>
  <si>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</si>
  <si>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</si>
  <si>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</si>
  <si>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</si>
  <si>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</si>
  <si>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</si>
  <si>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</si>
  <si>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</si>
  <si>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</si>
  <si>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</si>
  <si>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</si>
  <si>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</si>
  <si>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</si>
  <si>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</si>
  <si>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</si>
  <si>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</si>
  <si>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</si>
  <si>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</si>
  <si>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</si>
  <si>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</si>
  <si>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</si>
  <si>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</si>
  <si>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</si>
  <si>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</si>
  <si>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</si>
  <si>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</si>
  <si>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</si>
  <si>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</si>
  <si>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</si>
  <si>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</si>
  <si>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</si>
  <si>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</si>
  <si>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</si>
  <si>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</si>
  <si>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</si>
  <si>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</si>
  <si>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</si>
  <si>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</si>
  <si>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</si>
  <si>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</si>
  <si>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</si>
  <si>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</si>
  <si>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</si>
  <si>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</si>
  <si>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</si>
  <si>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</si>
  <si>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</si>
  <si>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</si>
  <si>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</si>
  <si>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</si>
  <si>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</si>
  <si>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</si>
  <si>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</si>
  <si>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</si>
  <si>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</si>
  <si>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</si>
  <si>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</si>
  <si>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</si>
  <si>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</si>
  <si>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</si>
  <si>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</si>
  <si>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</si>
  <si>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</si>
  <si>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</si>
  <si>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</si>
  <si>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</si>
  <si>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</si>
  <si>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</si>
  <si>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</si>
  <si>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</si>
  <si>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</si>
  <si>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</si>
  <si>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</si>
  <si>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</si>
  <si>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</si>
  <si>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</si>
  <si>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</si>
  <si>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</si>
  <si>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</si>
  <si>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</si>
  <si>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</si>
  <si>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</si>
  <si>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</si>
  <si>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</si>
  <si>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</si>
  <si>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</si>
  <si>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</si>
  <si>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</si>
  <si>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</si>
  <si>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</si>
  <si>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</si>
  <si>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</si>
  <si>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</si>
  <si>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</si>
  <si>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</si>
  <si>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</si>
  <si>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</si>
  <si>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</si>
  <si>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</si>
  <si>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</si>
  <si>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</si>
  <si>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</si>
  <si>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</si>
  <si>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</si>
  <si>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</si>
  <si>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</si>
  <si>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</si>
  <si>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</si>
  <si>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</si>
  <si>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</si>
  <si>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</si>
  <si>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</si>
  <si>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</si>
  <si>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</si>
  <si>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</si>
  <si>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</si>
  <si>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</si>
  <si>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</si>
  <si>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</si>
  <si>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</si>
  <si>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</si>
  <si>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</si>
  <si>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</si>
  <si>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</si>
  <si>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</si>
  <si>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</si>
  <si>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</si>
  <si>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</si>
  <si>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</si>
  <si>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</si>
  <si>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</si>
  <si>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</si>
  <si>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</si>
  <si>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</si>
  <si>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</si>
  <si>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</si>
  <si>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</si>
  <si>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</si>
  <si>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</si>
  <si>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</si>
  <si>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</si>
  <si>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</si>
  <si>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</si>
  <si>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</si>
  <si>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</si>
  <si>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</si>
  <si>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</si>
  <si>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</si>
  <si>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</si>
  <si>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</si>
  <si>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</si>
  <si>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</si>
  <si>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</si>
  <si>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</si>
  <si>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</si>
  <si>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</si>
  <si>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</si>
  <si>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</si>
  <si>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</si>
  <si>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</si>
  <si>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</si>
  <si>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</si>
  <si>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</si>
  <si>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</si>
  <si>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</si>
  <si>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</si>
  <si>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</si>
  <si>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</si>
  <si>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</si>
  <si>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</si>
  <si>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</si>
  <si>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</si>
  <si>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</si>
  <si>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</si>
  <si>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</si>
  <si>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</si>
  <si>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</si>
  <si>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</si>
  <si>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</si>
  <si>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</si>
  <si>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</si>
  <si>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</si>
  <si>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</si>
  <si>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</si>
  <si>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</si>
  <si>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</si>
  <si>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</si>
  <si>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</si>
  <si>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</si>
  <si>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</si>
  <si>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</si>
  <si>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</si>
  <si>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</si>
  <si>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</si>
  <si>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</si>
  <si>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</si>
  <si>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</si>
  <si>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</si>
  <si>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</si>
  <si>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</si>
  <si>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</si>
  <si>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</si>
  <si>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</si>
  <si>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</si>
  <si>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</si>
  <si>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</si>
  <si>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</si>
  <si>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</si>
  <si>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</si>
  <si>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</si>
  <si>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</si>
  <si>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</si>
  <si>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</si>
  <si>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</si>
  <si>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</si>
  <si>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</si>
  <si>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</si>
  <si>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</si>
  <si>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</si>
  <si>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</si>
  <si>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</si>
  <si>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</si>
  <si>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</si>
  <si>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</si>
  <si>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</si>
  <si>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</si>
  <si>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</si>
  <si>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</si>
  <si>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</si>
  <si>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</si>
  <si>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</si>
  <si>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</si>
  <si>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</si>
  <si>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</si>
  <si>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</si>
  <si>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</si>
  <si>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</si>
  <si>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</si>
  <si>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</si>
  <si>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</si>
  <si>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</si>
  <si>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</si>
  <si>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</si>
  <si>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</si>
  <si>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</si>
  <si>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</si>
  <si>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</si>
  <si>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</si>
  <si>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</si>
  <si>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</si>
  <si>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</si>
  <si>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</si>
  <si>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</si>
  <si>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</si>
  <si>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</si>
  <si>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</si>
  <si>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</si>
  <si>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</si>
  <si>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</si>
  <si>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</si>
  <si>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</si>
  <si>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</si>
  <si>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</si>
  <si>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</si>
  <si>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</si>
  <si>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</si>
  <si>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</si>
  <si>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</si>
  <si>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</si>
  <si>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</si>
  <si>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</si>
  <si>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</si>
  <si>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</si>
  <si>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</si>
  <si>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</si>
  <si>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</si>
  <si>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</si>
  <si>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</si>
  <si>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</si>
  <si>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</si>
  <si>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</si>
  <si>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</si>
  <si>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</si>
  <si>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</si>
  <si>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</si>
  <si>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</si>
  <si>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</si>
  <si>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</si>
  <si>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</si>
  <si>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</si>
  <si>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</si>
  <si>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</si>
  <si>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</si>
  <si>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</si>
  <si>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</si>
  <si>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</si>
  <si>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</si>
  <si>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</si>
  <si>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</si>
  <si>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</si>
  <si>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</si>
  <si>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</si>
  <si>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</si>
  <si>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</si>
  <si>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</si>
  <si>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</si>
  <si>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</si>
  <si>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</si>
  <si>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</si>
  <si>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</si>
  <si>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</si>
  <si>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</si>
  <si>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</si>
  <si>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</si>
  <si>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</si>
  <si>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</si>
  <si>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</si>
  <si>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</si>
  <si>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</si>
  <si>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</si>
  <si>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</si>
  <si>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</si>
  <si>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</si>
  <si>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</si>
  <si>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</si>
  <si>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</si>
  <si>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</si>
  <si>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</si>
  <si>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</si>
  <si>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</si>
  <si>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</si>
  <si>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</si>
  <si>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</si>
  <si>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</si>
  <si>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</si>
  <si>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</si>
  <si>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</si>
  <si>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</si>
  <si>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</si>
  <si>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</si>
  <si>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</si>
  <si>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</si>
  <si>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</si>
  <si>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</si>
  <si>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</si>
  <si>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</si>
  <si>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</si>
  <si>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</si>
  <si>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</si>
  <si>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</si>
  <si>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</si>
  <si>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</si>
  <si>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</si>
  <si>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</si>
  <si>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</si>
  <si>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</si>
  <si>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</si>
  <si>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</si>
  <si>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</si>
  <si>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</si>
  <si>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</si>
  <si>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</si>
  <si>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</si>
  <si>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</si>
  <si>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</si>
  <si>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</si>
  <si>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</si>
  <si>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</si>
  <si>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</si>
  <si>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</si>
  <si>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</si>
  <si>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</si>
  <si>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</si>
  <si>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</si>
  <si>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</si>
  <si>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</si>
  <si>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</si>
  <si>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</si>
  <si>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</si>
  <si>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</si>
  <si>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</si>
  <si>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</si>
  <si>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</si>
  <si>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</si>
  <si>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</si>
  <si>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</si>
  <si>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</si>
  <si>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</si>
  <si>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</si>
  <si>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</si>
  <si>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</si>
  <si>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</si>
  <si>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</si>
  <si>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</si>
  <si>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</si>
  <si>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</si>
  <si>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</si>
  <si>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</si>
  <si>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</si>
  <si>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</si>
  <si>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</si>
  <si>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</si>
  <si>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</si>
  <si>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</si>
  <si>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</si>
  <si>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</si>
  <si>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</si>
  <si>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</si>
  <si>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</si>
  <si>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</si>
  <si>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</si>
  <si>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</si>
  <si>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</si>
  <si>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</si>
  <si>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</si>
  <si>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</si>
  <si>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</si>
  <si>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</si>
  <si>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</si>
  <si>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</si>
  <si>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</si>
  <si>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</si>
  <si>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</si>
  <si>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</si>
  <si>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</si>
  <si>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</si>
  <si>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</si>
  <si>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</si>
  <si>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</si>
  <si>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</si>
  <si>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</si>
  <si>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</si>
  <si>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</si>
  <si>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</si>
  <si>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</si>
  <si>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</si>
  <si>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</si>
  <si>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</si>
  <si>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</si>
  <si>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</si>
  <si>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</si>
  <si>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</si>
  <si>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</si>
  <si>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</si>
  <si>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</si>
  <si>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</si>
  <si>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</si>
  <si>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</si>
  <si>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</si>
  <si>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</si>
  <si>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</si>
  <si>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</si>
  <si>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</si>
  <si>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</si>
  <si>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</si>
  <si>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</si>
  <si>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</si>
  <si>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</si>
  <si>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</si>
  <si>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</si>
  <si>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</si>
  <si>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</si>
  <si>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</si>
  <si>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</si>
  <si>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</si>
  <si>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</si>
  <si>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</si>
  <si>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</si>
  <si>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</si>
  <si>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</si>
  <si>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</si>
  <si>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</si>
  <si>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</si>
  <si>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</si>
  <si>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</si>
  <si>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</si>
  <si>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</si>
  <si>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</si>
  <si>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</si>
  <si>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</si>
  <si>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</si>
  <si>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</si>
  <si>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</si>
  <si>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</si>
  <si>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</si>
  <si>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</si>
  <si>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</si>
  <si>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</si>
  <si>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</si>
  <si>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</si>
  <si>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</si>
  <si>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</si>
  <si>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</si>
  <si>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</si>
  <si>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</si>
  <si>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</si>
  <si>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</si>
  <si>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</si>
  <si>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</si>
  <si>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</si>
  <si>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</si>
  <si>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</si>
  <si>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</si>
  <si>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</si>
  <si>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</si>
  <si>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</si>
  <si>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</si>
  <si>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</si>
  <si>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</si>
  <si>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</si>
  <si>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</si>
  <si>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</si>
  <si>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</si>
  <si>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</si>
  <si>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</si>
  <si>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</si>
  <si>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</si>
  <si>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</si>
  <si>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</si>
  <si>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</si>
  <si>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</si>
  <si>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</si>
  <si>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</si>
  <si>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</si>
  <si>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</si>
  <si>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</si>
  <si>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</si>
  <si>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</si>
  <si>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</si>
  <si>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</si>
  <si>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</si>
  <si>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</si>
  <si>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</si>
  <si>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</si>
  <si>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</si>
  <si>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</si>
  <si>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</si>
  <si>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</si>
  <si>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</si>
  <si>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</si>
  <si>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</si>
  <si>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</si>
  <si>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</si>
  <si>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</si>
  <si>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</si>
  <si>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</si>
  <si>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</si>
  <si>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</si>
  <si>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</si>
  <si>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</si>
  <si>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</si>
  <si>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</si>
  <si>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</si>
  <si>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</si>
  <si>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</si>
  <si>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</si>
  <si>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</si>
  <si>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</si>
  <si>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</si>
  <si>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</si>
  <si>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</si>
  <si>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</si>
  <si>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</si>
  <si>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</si>
  <si>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</si>
  <si>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</si>
  <si>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</si>
  <si>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</si>
  <si>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</si>
  <si>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</si>
  <si>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</si>
  <si>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</si>
  <si>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</si>
  <si>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</si>
  <si>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</si>
  <si>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</si>
  <si>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</si>
  <si>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</si>
  <si>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</si>
  <si>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</si>
  <si>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</si>
  <si>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</si>
  <si>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</si>
  <si>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</si>
  <si>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</si>
  <si>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</si>
  <si>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</si>
  <si>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</si>
  <si>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</si>
  <si>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</si>
  <si>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</si>
  <si>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</si>
  <si>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</si>
  <si>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</si>
  <si>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</si>
  <si>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</si>
  <si>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</si>
  <si>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</si>
  <si>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</si>
  <si>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</si>
  <si>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</si>
  <si>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</si>
  <si>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</si>
  <si>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</si>
  <si>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</si>
  <si>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</si>
  <si>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</si>
  <si>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</si>
  <si>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</si>
  <si>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</si>
  <si>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</si>
  <si>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</si>
  <si>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</si>
  <si>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</si>
  <si>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</si>
  <si>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</si>
  <si>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</si>
  <si>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</si>
  <si>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</si>
  <si>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</si>
  <si>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</si>
  <si>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</si>
  <si>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</si>
  <si>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</si>
  <si>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</si>
  <si>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</si>
  <si>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</si>
  <si>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</si>
  <si>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</si>
  <si>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</si>
  <si>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</si>
  <si>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</si>
  <si>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</si>
  <si>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</si>
  <si>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</si>
  <si>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</si>
  <si>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</si>
  <si>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</si>
  <si>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</si>
  <si>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</si>
  <si>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</si>
  <si>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</si>
  <si>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</si>
  <si>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</si>
  <si>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</si>
  <si>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</si>
  <si>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</si>
  <si>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</si>
  <si>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</si>
  <si>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</si>
  <si>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</si>
  <si>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</si>
  <si>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</si>
  <si>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</si>
  <si>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</si>
  <si>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</si>
  <si>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</si>
  <si>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</si>
  <si>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</si>
  <si>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</si>
  <si>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</si>
  <si>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</si>
  <si>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</si>
  <si>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</si>
  <si>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</si>
  <si>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</si>
  <si>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</si>
  <si>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</si>
  <si>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</si>
  <si>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</si>
  <si>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</si>
  <si>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</si>
  <si>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</si>
  <si>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</si>
  <si>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</si>
  <si>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</si>
  <si>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</si>
  <si>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</si>
  <si>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</si>
  <si>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</si>
  <si>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</si>
  <si>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</si>
  <si>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</si>
  <si>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</si>
  <si>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</si>
  <si>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</si>
  <si>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</si>
  <si>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</si>
  <si>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</si>
  <si>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</si>
  <si>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</si>
  <si>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</si>
  <si>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</si>
  <si>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</si>
  <si>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</si>
  <si>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</si>
  <si>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</si>
  <si>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</si>
  <si>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</si>
  <si>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</si>
  <si>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</si>
  <si>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</si>
  <si>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</si>
  <si>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</si>
  <si>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</si>
  <si>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</si>
  <si>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</si>
  <si>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</si>
  <si>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</si>
  <si>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</si>
  <si>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</si>
  <si>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</si>
  <si>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</si>
  <si>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</si>
  <si>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</si>
  <si>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</si>
  <si>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</si>
  <si>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</si>
  <si>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</si>
  <si>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</si>
  <si>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</si>
  <si>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</si>
  <si>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</si>
  <si>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</si>
  <si>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</si>
  <si>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</si>
  <si>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</si>
  <si>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</si>
  <si>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</si>
  <si>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</si>
  <si>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</si>
  <si>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</si>
  <si>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</si>
  <si>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</si>
  <si>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</si>
  <si>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</si>
  <si>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</si>
  <si>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</si>
  <si>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</si>
  <si>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</si>
  <si>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</si>
  <si>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</si>
  <si>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</si>
  <si>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</si>
  <si>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</si>
  <si>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</si>
  <si>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</si>
  <si>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</si>
  <si>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</si>
  <si>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</si>
  <si>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</si>
  <si>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</si>
  <si>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</si>
  <si>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</si>
  <si>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</si>
  <si>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</si>
  <si>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</si>
  <si>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</si>
  <si>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</si>
  <si>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</si>
  <si>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</si>
  <si>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</si>
  <si>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</si>
  <si>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</si>
  <si>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</si>
  <si>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</si>
  <si>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</si>
  <si>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</si>
  <si>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</si>
  <si>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</si>
  <si>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</si>
  <si>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</si>
  <si>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</si>
  <si>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</si>
  <si>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</si>
  <si>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</si>
  <si>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</si>
  <si>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</si>
  <si>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</si>
  <si>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</si>
  <si>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</si>
  <si>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</si>
  <si>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</si>
  <si>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</si>
  <si>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</si>
  <si>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</si>
  <si>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</si>
  <si>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</si>
  <si>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</si>
  <si>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</si>
  <si>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</si>
  <si>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</si>
  <si>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</si>
  <si>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</si>
  <si>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</si>
  <si>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</si>
  <si>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</si>
  <si>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</si>
  <si>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</si>
  <si>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</si>
  <si>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</si>
  <si>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</si>
  <si>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</si>
  <si>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</si>
  <si>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</si>
  <si>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</si>
  <si>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</si>
  <si>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</si>
  <si>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</si>
  <si>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</si>
  <si>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</si>
  <si>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</si>
  <si>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</si>
  <si>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</si>
  <si>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</si>
  <si>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</si>
  <si>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</si>
  <si>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</si>
  <si>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</si>
  <si>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</si>
  <si>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</si>
  <si>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</si>
  <si>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</si>
  <si>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</si>
  <si>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</si>
  <si>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</si>
  <si>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</si>
  <si>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</si>
  <si>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</si>
  <si>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</si>
  <si>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</si>
  <si>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</si>
  <si>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</si>
  <si>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</si>
  <si>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</si>
  <si>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</si>
  <si>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</si>
  <si>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</si>
  <si>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</si>
  <si>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</si>
  <si>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</si>
  <si>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</si>
  <si>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</si>
  <si>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</si>
  <si>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</si>
  <si>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</si>
  <si>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</si>
  <si>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</si>
  <si>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</si>
  <si>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</si>
  <si>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</si>
  <si>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</si>
  <si>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</si>
  <si>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</si>
  <si>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</si>
  <si>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</si>
  <si>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</si>
  <si>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</si>
  <si>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</si>
  <si>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</si>
  <si>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</si>
  <si>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</si>
  <si>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</si>
  <si>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</si>
  <si>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</si>
  <si>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</si>
  <si>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</si>
  <si>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</si>
  <si>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</si>
  <si>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</si>
  <si>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</si>
  <si>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</si>
  <si>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</si>
  <si>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</si>
  <si>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</si>
  <si>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</si>
  <si>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</si>
  <si>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</si>
  <si>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</si>
  <si>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</si>
  <si>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</si>
  <si>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</si>
  <si>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</si>
  <si>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</si>
  <si>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</si>
  <si>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</si>
  <si>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</si>
  <si>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</si>
  <si>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</si>
  <si>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</si>
  <si>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</si>
  <si>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</si>
  <si>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</si>
  <si>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</si>
  <si>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</si>
  <si>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</si>
  <si>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</si>
  <si>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</si>
  <si>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</si>
  <si>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</si>
  <si>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</si>
  <si>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</si>
  <si>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</si>
  <si>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</si>
  <si>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</si>
  <si>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</si>
  <si>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</si>
  <si>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</si>
  <si>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</si>
  <si>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</si>
  <si>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</si>
  <si>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</si>
  <si>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</si>
  <si>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</si>
  <si>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</si>
  <si>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</si>
  <si>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</si>
  <si>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</si>
  <si>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</si>
  <si>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</si>
  <si>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</si>
  <si>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</si>
  <si>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</si>
  <si>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</si>
  <si>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</si>
  <si>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</si>
  <si>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</si>
  <si>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</si>
  <si>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</si>
  <si>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</si>
  <si>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</si>
  <si>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</si>
  <si>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</si>
  <si>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</si>
  <si>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</si>
  <si>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</si>
  <si>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</si>
  <si>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</si>
  <si>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</si>
  <si>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</si>
  <si>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</si>
  <si>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</si>
  <si>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</si>
  <si>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</si>
  <si>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</si>
  <si>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</si>
  <si>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</si>
  <si>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</si>
  <si>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</si>
  <si>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</si>
  <si>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</si>
  <si>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</si>
  <si>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</si>
  <si>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</si>
  <si>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</si>
  <si>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</si>
  <si>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</si>
  <si>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</si>
  <si>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</si>
  <si>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</si>
  <si>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</si>
  <si>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</si>
  <si>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</si>
  <si>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</si>
  <si>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</si>
  <si>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</si>
  <si>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</si>
  <si>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</si>
  <si>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</si>
  <si>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</si>
  <si>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</si>
  <si>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</si>
  <si>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</si>
  <si>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</si>
  <si>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</si>
  <si>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</si>
  <si>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</si>
  <si>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</si>
  <si>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</si>
  <si>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</si>
  <si>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</si>
  <si>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</si>
  <si>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</si>
  <si>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</si>
  <si>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</si>
  <si>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</si>
  <si>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</si>
  <si>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</si>
  <si>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</si>
  <si>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</si>
  <si>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</si>
  <si>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</si>
  <si>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</si>
  <si>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</si>
  <si>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</si>
  <si>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</si>
  <si>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</si>
  <si>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</si>
  <si>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</si>
  <si>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</si>
  <si>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</si>
  <si>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</si>
  <si>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</si>
  <si>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</si>
  <si>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</si>
  <si>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</si>
  <si>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</si>
  <si>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</si>
  <si>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</si>
  <si>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</si>
  <si>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</si>
  <si>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</si>
  <si>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</si>
  <si>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</si>
  <si>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</si>
  <si>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</si>
  <si>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</si>
  <si>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</si>
  <si>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</si>
  <si>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</si>
  <si>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</si>
  <si>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</si>
  <si>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</si>
  <si>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</si>
  <si>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</si>
  <si>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</si>
  <si>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</si>
  <si>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</si>
  <si>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</si>
  <si>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</si>
  <si>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</si>
  <si>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</si>
  <si>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</si>
  <si>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</si>
  <si>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</si>
  <si>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</si>
  <si>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</si>
  <si>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</si>
  <si>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</si>
  <si>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</si>
  <si>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</si>
  <si>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</si>
  <si>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</si>
  <si>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</si>
  <si>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</si>
  <si>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</si>
  <si>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</si>
  <si>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</si>
  <si>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</si>
  <si>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</si>
  <si>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</si>
  <si>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</si>
  <si>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</si>
  <si>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</si>
  <si>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</si>
  <si>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</si>
  <si>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</si>
  <si>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</si>
  <si>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</si>
  <si>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</si>
  <si>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</si>
  <si>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</si>
  <si>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</si>
  <si>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</si>
  <si>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</si>
  <si>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</si>
  <si>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</si>
  <si>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</si>
  <si>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</si>
  <si>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</si>
  <si>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</si>
  <si>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</si>
  <si>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</si>
  <si>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</si>
  <si>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</si>
  <si>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</si>
  <si>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</si>
  <si>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</si>
  <si>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</si>
  <si>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</si>
  <si>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</si>
  <si>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</si>
  <si>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</si>
  <si>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</si>
  <si>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</si>
  <si>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</si>
  <si>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</si>
  <si>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</si>
  <si>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</si>
  <si>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</si>
  <si>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</si>
  <si>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</si>
  <si>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</si>
  <si>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</si>
  <si>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</si>
  <si>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</si>
  <si>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</si>
  <si>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</si>
  <si>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</si>
  <si>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</si>
  <si>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</si>
  <si>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</si>
  <si>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</si>
  <si>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</si>
  <si>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</si>
  <si>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</si>
  <si>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</si>
  <si>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</si>
  <si>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</si>
  <si>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</si>
  <si>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</si>
  <si>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</si>
  <si>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</si>
  <si>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</si>
  <si>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</si>
  <si>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</si>
  <si>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</si>
  <si>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</si>
  <si>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</si>
  <si>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</si>
  <si>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</si>
  <si>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</si>
  <si>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</si>
  <si>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</si>
  <si>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</si>
  <si>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</si>
  <si>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</si>
  <si>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</si>
  <si>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</si>
  <si>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</si>
  <si>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</si>
  <si>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</si>
  <si>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</si>
  <si>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</si>
  <si>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</si>
  <si>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</si>
  <si>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</si>
  <si>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</si>
  <si>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</si>
  <si>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</si>
  <si>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</si>
  <si>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</si>
  <si>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</si>
  <si>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</si>
  <si>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</si>
  <si>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</si>
  <si>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</si>
  <si>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</si>
  <si>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</si>
  <si>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</si>
  <si>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</si>
  <si>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</si>
  <si>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</si>
  <si>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</si>
  <si>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</si>
  <si>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</si>
  <si>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</si>
  <si>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</si>
  <si>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</si>
  <si>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</si>
  <si>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</si>
  <si>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</si>
  <si>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</si>
  <si>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</si>
  <si>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</si>
  <si>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</si>
  <si>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</si>
  <si>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</si>
  <si>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</si>
  <si>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</si>
  <si>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</si>
  <si>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</si>
  <si>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</si>
  <si>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</si>
  <si>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</si>
  <si>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</si>
  <si>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</si>
  <si>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</si>
  <si>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</si>
  <si>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</si>
  <si>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</si>
  <si>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</si>
  <si>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</si>
  <si>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</si>
  <si>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</si>
  <si>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</si>
  <si>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</si>
  <si>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</si>
  <si>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</si>
  <si>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</si>
  <si>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</si>
  <si>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</si>
  <si>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</si>
  <si>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</si>
  <si>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</si>
  <si>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</si>
  <si>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</si>
  <si>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</si>
  <si>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</si>
  <si>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</si>
  <si>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</si>
  <si>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</si>
  <si>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</si>
  <si>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</si>
  <si>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</si>
  <si>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</si>
  <si>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</si>
  <si>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</si>
  <si>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</si>
  <si>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</si>
  <si>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</si>
  <si>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</si>
  <si>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</si>
  <si>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</si>
  <si>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</si>
  <si>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</si>
  <si>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</si>
  <si>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</si>
  <si>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</si>
  <si>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</si>
  <si>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</si>
  <si>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</si>
  <si>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</si>
  <si>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</si>
  <si>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</si>
  <si>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</si>
  <si>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</si>
  <si>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</si>
  <si>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</si>
  <si>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</si>
  <si>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</si>
  <si>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</si>
  <si>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</si>
  <si>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</si>
  <si>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</si>
  <si>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</si>
  <si>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</si>
  <si>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</si>
  <si>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</si>
  <si>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</si>
  <si>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</si>
  <si>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</si>
  <si>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</si>
  <si>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</si>
  <si>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</si>
  <si>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</si>
  <si>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</si>
  <si>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</si>
  <si>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</si>
  <si>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</si>
  <si>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</si>
  <si>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</si>
  <si>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</si>
  <si>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</si>
  <si>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</si>
  <si>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</si>
  <si>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</si>
  <si>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</si>
  <si>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</si>
  <si>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</si>
  <si>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</si>
  <si>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</si>
  <si>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</si>
  <si>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</si>
  <si>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</si>
  <si>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</si>
  <si>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</si>
  <si>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</si>
  <si>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</si>
  <si>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</si>
  <si>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</si>
  <si>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</si>
  <si>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</si>
  <si>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</si>
  <si>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</si>
  <si>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</si>
  <si>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</si>
  <si>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</si>
  <si>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</si>
  <si>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</si>
  <si>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</si>
  <si>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</si>
  <si>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</si>
  <si>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</si>
  <si>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</si>
  <si>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</si>
  <si>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</si>
  <si>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</si>
  <si>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</si>
  <si>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</si>
  <si>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</si>
  <si>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</si>
  <si>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</si>
  <si>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</si>
  <si>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</si>
  <si>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</si>
  <si>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</si>
  <si>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</si>
  <si>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</si>
  <si>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</si>
  <si>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</si>
  <si>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</si>
  <si>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</si>
  <si>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</si>
  <si>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</si>
  <si>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</si>
  <si>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</si>
  <si>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</si>
  <si>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</si>
  <si>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</si>
  <si>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</si>
  <si>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</si>
  <si>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</si>
  <si>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</si>
  <si>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</si>
  <si>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</si>
  <si>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</si>
  <si>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</si>
  <si>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</si>
  <si>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</si>
  <si>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</si>
  <si>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</si>
  <si>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</si>
  <si>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</si>
  <si>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</si>
  <si>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</si>
  <si>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</si>
  <si>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</si>
  <si>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</si>
  <si>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</si>
  <si>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</si>
  <si>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</si>
  <si>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</si>
  <si>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</si>
  <si>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</si>
  <si>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</si>
  <si>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</si>
  <si>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</si>
  <si>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</si>
  <si>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</si>
  <si>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</si>
  <si>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</si>
  <si>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</si>
  <si>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</si>
  <si>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</si>
  <si>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</si>
  <si>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</si>
  <si>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</si>
  <si>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</si>
  <si>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</si>
  <si>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</si>
  <si>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</si>
  <si>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</si>
  <si>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</si>
  <si>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</si>
  <si>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</si>
  <si>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</si>
  <si>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</si>
  <si>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</si>
  <si>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</si>
  <si>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</si>
  <si>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</si>
  <si>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</si>
  <si>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</si>
  <si>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</si>
  <si>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</si>
  <si>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</si>
  <si>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</si>
  <si>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</si>
  <si>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</si>
  <si>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</si>
  <si>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</si>
  <si>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</si>
  <si>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</si>
  <si>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</si>
  <si>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</si>
  <si>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</si>
  <si>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</si>
  <si>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</si>
  <si>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</si>
  <si>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</si>
  <si>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</si>
  <si>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</si>
  <si>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</si>
  <si>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</si>
  <si>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</si>
  <si>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</si>
  <si>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</si>
  <si>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</si>
  <si>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</si>
  <si>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</si>
  <si>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</si>
  <si>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</si>
  <si>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</si>
  <si>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</si>
  <si>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</si>
  <si>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</si>
  <si>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</si>
  <si>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</si>
  <si>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</si>
  <si>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</si>
  <si>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</si>
  <si>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</si>
  <si>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</si>
  <si>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</si>
  <si>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</si>
  <si>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</si>
  <si>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</si>
  <si>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</si>
  <si>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</si>
  <si>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</si>
  <si>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</si>
  <si>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</si>
  <si>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</si>
  <si>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</si>
  <si>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</si>
  <si>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</si>
  <si>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</si>
  <si>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</si>
  <si>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</si>
  <si>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</si>
  <si>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</si>
  <si>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</si>
  <si>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</si>
  <si>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</si>
  <si>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</si>
  <si>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</si>
  <si>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</si>
  <si>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</si>
  <si>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</si>
  <si>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</si>
  <si>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</si>
  <si>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</si>
  <si>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</si>
  <si>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</si>
  <si>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</si>
  <si>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</si>
  <si>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</si>
  <si>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</si>
  <si>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</si>
  <si>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</si>
  <si>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</si>
  <si>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</si>
  <si>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</si>
  <si>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</si>
  <si>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</si>
  <si>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</si>
  <si>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</si>
  <si>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</si>
  <si>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</si>
  <si>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</si>
  <si>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</si>
  <si>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</si>
  <si>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</si>
  <si>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</si>
  <si>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</si>
  <si>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</si>
  <si>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</si>
  <si>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</si>
  <si>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</si>
  <si>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</si>
  <si>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</si>
  <si>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</si>
  <si>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</si>
  <si>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</si>
  <si>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</si>
  <si>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</si>
  <si>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</si>
  <si>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</si>
  <si>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</si>
  <si>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</si>
  <si>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</si>
  <si>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</si>
  <si>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</si>
  <si>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</si>
  <si>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</si>
  <si>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</si>
  <si>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</si>
  <si>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</si>
  <si>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</si>
  <si>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</si>
  <si>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</si>
  <si>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</si>
  <si>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</si>
  <si>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</si>
  <si>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</si>
  <si>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</si>
  <si>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</si>
  <si>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</si>
  <si>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</si>
  <si>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</si>
  <si>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</si>
  <si>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</si>
  <si>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</si>
  <si>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</si>
  <si>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</si>
  <si>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</si>
  <si>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</si>
  <si>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</si>
  <si>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</si>
  <si>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</si>
  <si>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</si>
  <si>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</si>
  <si>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</si>
  <si>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</si>
  <si>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</si>
  <si>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</si>
  <si>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</si>
  <si>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</si>
  <si>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</si>
  <si>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</si>
  <si>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</si>
  <si>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</si>
  <si>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</si>
  <si>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</si>
  <si>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</si>
  <si>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</si>
  <si>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</si>
  <si>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</si>
  <si>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</si>
  <si>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</si>
  <si>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</si>
  <si>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</si>
  <si>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</si>
  <si>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</si>
  <si>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</si>
  <si>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</si>
  <si>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</si>
  <si>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</si>
  <si>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</si>
  <si>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</si>
  <si>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</si>
  <si>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</si>
  <si>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</si>
  <si>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</si>
  <si>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</si>
  <si>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</si>
  <si>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</si>
  <si>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</si>
  <si>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</si>
  <si>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</si>
  <si>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</si>
  <si>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</si>
  <si>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</si>
  <si>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</si>
  <si>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</si>
  <si>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</si>
  <si>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</si>
  <si>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</si>
  <si>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</si>
  <si>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</si>
  <si>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</si>
  <si>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</si>
  <si>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</si>
  <si>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</si>
  <si>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</si>
  <si>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</si>
  <si>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</si>
  <si>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</si>
  <si>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</si>
  <si>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</si>
  <si>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</si>
  <si>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</si>
  <si>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</si>
  <si>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</si>
  <si>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</si>
  <si>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</si>
  <si>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</si>
  <si>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</si>
  <si>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</si>
  <si>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</si>
  <si>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</si>
  <si>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</si>
  <si>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</si>
  <si>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</si>
  <si>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</si>
  <si>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</si>
  <si>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</si>
  <si>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</si>
  <si>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</si>
  <si>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</si>
  <si>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</si>
  <si>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</si>
  <si>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</si>
  <si>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</si>
  <si>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</si>
  <si>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</si>
  <si>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</si>
  <si>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</si>
  <si>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</si>
  <si>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</si>
  <si>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</si>
  <si>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</si>
  <si>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</si>
  <si>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</si>
  <si>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</si>
  <si>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</si>
  <si>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</si>
  <si>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</si>
  <si>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</si>
  <si>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</si>
  <si>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</si>
  <si>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</si>
  <si>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</si>
  <si>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</si>
  <si>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</si>
  <si>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</si>
  <si>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</si>
  <si>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</si>
  <si>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</si>
  <si>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</si>
  <si>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</si>
  <si>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</si>
  <si>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</si>
  <si>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</si>
  <si>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</si>
  <si>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</si>
  <si>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</si>
  <si>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</si>
  <si>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</si>
  <si>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</si>
  <si>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</si>
  <si>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</si>
  <si>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</si>
  <si>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</si>
  <si>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</si>
  <si>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</si>
  <si>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</si>
  <si>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ETA 50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</si>
  <si>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</si>
  <si>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</si>
  <si>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</si>
  <si>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</si>
  <si>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</si>
  <si>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</si>
  <si>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</si>
  <si>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</si>
  <si>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</si>
  <si>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</si>
  <si>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</si>
  <si>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</si>
  <si>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</si>
  <si>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</si>
  <si>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at site checking </t>
  </si>
  <si>
    <t xml:space="preserve">no PCM </t>
  </si>
  <si>
    <t xml:space="preserve">at site connecting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</si>
  <si>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</si>
  <si>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</si>
  <si>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</si>
  <si>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</si>
  <si>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</si>
  <si>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</si>
  <si>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</si>
  <si>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</si>
  <si>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</si>
  <si>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</si>
  <si>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</si>
  <si>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</si>
  <si>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</si>
  <si>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</si>
  <si>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</si>
  <si>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</si>
  <si>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</si>
  <si>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 xml:space="preserve">Team at site connecting PG </t>
  </si>
  <si>
    <t>PCM-20251209-00001058</t>
  </si>
  <si>
    <t xml:space="preserve">EM team need 10 min </t>
  </si>
  <si>
    <t>TT-20251209-00197</t>
  </si>
  <si>
    <t>Team at site TS</t>
  </si>
  <si>
    <t>PCM-20251209-00000994</t>
  </si>
  <si>
    <t xml:space="preserve">EM team on the way </t>
  </si>
  <si>
    <t>PCM-20251209-00001017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</si>
</sst>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2" totalsRowShown="0" headerRowDxfId="13" tableBorderDxfId="12">
  <autoFilter ref="A1:L3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337.50106712962588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10249</v>
      </c>
      <c r="E3" s="123" t="s">
        <v>39109</v>
      </c>
      <c r="F3" s="122">
        <v>46000.396979166668</v>
      </c>
      <c r="G3" s="121">
        <f ca="1">IFERROR(NOW()-F3,"-")</f>
        <v>5.2513888884277549E-2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46000.449493055552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46000.449493055552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46000.449493055552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46000.449493055552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46000.449493055552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46000.449493055552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46000.449493055552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46000.449493055552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46000.449493055552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46000.449493055552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46000.449493055552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46000.449493055552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46000.449493055552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46000.449493055552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46000.449493055552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46000.449493055552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46000.449493055552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46000.449493055552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46000.449493055552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46000.449493055552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46000.449493055552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46000.449493055552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46000.449493055552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46000.449493055552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46000.449493055552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46000.449493055552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46000.449493055552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46000.449493055552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46000.449493055552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46000.449493055552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46000.449493055552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46000.449493055552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46000.449493055552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46000.449493055552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46000.449493055552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46000.449493055552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46000.449493055552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46000.449493055552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46000.449493055552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46000.449493055552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46000.449493055552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46000.449493055552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46000.449493055552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46000.449493055552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46000.449493055552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46000.449493055552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46000.449493055552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46000.449493055552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46000.449493055552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46000.449493055552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46000.449493055552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46000.449493055552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46000.449493055552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46000.449493055552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46000.449493055552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46000.449493055552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46000.449493055552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46000.449493055552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46000.449493055552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46000.449493055552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46000.449493055552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46000.449493055552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46000.449493055552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46000.449493055552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46000.449493055552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46000.449493055552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46000.449493055552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46000.449493055552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46000.449493055552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46000.449493055552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46000.449493055552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46000.449493055552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46000.449493055552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46000.449493055552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46000.449493055552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46000.449493055552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46000.449493055552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46000.449493055552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46000.449493055552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46000.449493055552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46000.449493055552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46000.449493055552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46000.449493055552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46000.449493055552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46000.449493055552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46000.449493055552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46000.449493055552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46000.449493055552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46000.449493055552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46000.449493055552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46000.449493055552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46000.449493055552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46000.449493055552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46000.449493055552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46000.449493055552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46000.449493055552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46000.449493055552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46000.449493055552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46000.449493055552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46000.449493055552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46000.449493055552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46000.449493055552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46000.449493055552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46000.449493055552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46000.449493055552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46000.449493055552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46000.449493055552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46000.449493055552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46000.449493055552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46000.449493055552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46000.449493055552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46000.449493055552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46000.449493055552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46000.449493055552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46000.449493055552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46000.449493055552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46000.449493055552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46000.449493055552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46000.449493055552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46000.449493055552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46000.449493055552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46000.449493055552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46000.449493055552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46000.449493055552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46000.449493055552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46000.449493055552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46000.449493055552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46000.449493055552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46000.449493055552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46000.449493055552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46000.449493055552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46000.449493055552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46000.449493055552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46000.449493055552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46000.449493055552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46000.449493055552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46000.449493055552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46000.449493055552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46000.449493055552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46000.449493055552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46000.449493055552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46000.449493055552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46000.449493055552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46000.449493055552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46000.449493055552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46000.449493055552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46000.449493055552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46000.449493055552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46000.449493055552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46000.449493055552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46000.449493055552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46000.449493055552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46000.449493055552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46000.449493055552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46000.449493055552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46000.449493055552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46000.449493055552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46000.449493055552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46000.449493055552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46000.449493055552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46000.449493055552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46000.449493055552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46000.449493055552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46000.449493055552</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F720E786-B3D4-4A69-B522-30494EB5B284}"/>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175.44965509259055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16.062074074070551</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3.0941111111096689</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0.15552314814704005</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8.12291666661622E-2</v>
      </c>
      <c r="H7" s="97">
        <v>46000.362013888887</v>
      </c>
      <c r="I7" s="18" t="str">
        <f>IFERROR(VLOOKUP(D7,DB!A:F,6,0),"")</f>
        <v>SCECO</v>
      </c>
      <c r="J7" s="18" t="str">
        <f>IFERROR(VLOOKUP(D7,DB!A:G,7,0),"")</f>
        <v>Dead</v>
      </c>
      <c r="K7" s="19" t="s">
        <v>39125</v>
      </c>
      <c r="L7" s="18" t="str">
        <f>IFERROR(VLOOKUP(D7,DB!A:I,9,0),"")</f>
        <v>Latis</v>
      </c>
    </row>
    <row r="8" spans="1:12" ht="31.5" customHeight="1">
      <c r="A8" s="96" t="s">
        <v>39126</v>
      </c>
      <c r="B8" s="18" t="str">
        <f>IFERROR(VLOOKUP(D8,DB!A:K,11,0),"")</f>
        <v>R2</v>
      </c>
      <c r="C8" s="18">
        <v>1</v>
      </c>
      <c r="D8" s="18" t="s">
        <v>24651</v>
      </c>
      <c r="E8" s="81"/>
      <c r="F8" s="97"/>
      <c r="G8" s="98">
        <f ca="1">IFERROR(NOW()-F8,"-")</f>
        <v>46000.449493055552</v>
      </c>
      <c r="H8" s="97">
        <v>46000.361979166664</v>
      </c>
      <c r="I8" s="18" t="str">
        <f>IFERROR(VLOOKUP(D8,DB!A:F,6,0),"")</f>
        <v>SCECO</v>
      </c>
      <c r="J8" s="18" t="str">
        <f>IFERROR(VLOOKUP(D8,DB!A:G,7,0),"")</f>
        <v>Dead</v>
      </c>
      <c r="K8" s="19" t="s">
        <v>39127</v>
      </c>
      <c r="L8" s="18" t="str">
        <f>IFERROR(VLOOKUP(D8,DB!A:I,9,0),"")</f>
        <v>Latis</v>
      </c>
    </row>
    <row r="9" spans="1:12" ht="31.5" customHeight="1">
      <c r="A9" s="96"/>
      <c r="B9" s="18" t="str">
        <f>IFERROR(VLOOKUP(D9,DB!A:K,11,0),"")</f>
        <v/>
      </c>
      <c r="C9" s="18"/>
      <c r="D9" s="18"/>
      <c r="E9" s="81"/>
      <c r="F9" s="97"/>
      <c r="G9" s="98">
        <f ca="1">IFERROR(NOW()-F9,"-")</f>
        <v>46000.449493055552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46000.449493055552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46000.449493055552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46000.449493055552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46000.449493055552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46000.449493055552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46000.449493055552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46000.449493055552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46000.449493055552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46000.449493055552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46000.449493055552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46000.449493055552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46000.449493055552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46000.449493055552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46000.449493055552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46000.449493055552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46000.449493055552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46000.449493055552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46000.449493055552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46000.449493055552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46000.449493055552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46000.449493055552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46000.449493055552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46000.449493055552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46000.449493055552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46000.449493055552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46000.449493055552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46000.449493055552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46000.449493055552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46000.449493055552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46000.449493055552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46000.449493055552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46000.449493055552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46000.449493055552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46000.449493055552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46000.449493055552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46000.449493055552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46000.449493055552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46000.449493055552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46000.449493055552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46000.449493055552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46000.449493055552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46000.449493055552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46000.449493055552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46000.449493055552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46000.449493055552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46000.449493055552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46000.449493055552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46000.449493055552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46000.449493055552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46000.449493055552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46000.449493055552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46000.449493055552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46000.449493055552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46000.449493055552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46000.449493055552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46000.449493055552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46000.449493055552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46000.449493055552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46000.449493055552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46000.449493055552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46000.449493055552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46000.449493055552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46000.449493055552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46000.449493055552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46000.449493055552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46000.449493055552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46000.449493055552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46000.449493055552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46000.449493055552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46000.449493055552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46000.449493055552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46000.449493055552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46000.449493055552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46000.449493055552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46000.449493055552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46000.449493055552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46000.449493055552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46000.449493055552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46000.449493055552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46000.449493055552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46000.449493055552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46000.449493055552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46000.449493055552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46000.449493055552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46000.449493055552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46000.449493055552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46000.449493055552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46000.449493055552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46000.449493055552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46000.449493055552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46000.449493055552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46000.449493055552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46000.449493055552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46000.449493055552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46000.449493055552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46000.449493055552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46000.449493055552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46000.449493055552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46000.449493055552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46000.449493055552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46000.449493055552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46000.449493055552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46000.449493055552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46000.449493055552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46000.449493055552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46000.449493055552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46000.449493055552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46000.449493055552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46000.449493055552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46000.449493055552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46000.449493055552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46000.449493055552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46000.449493055552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46000.449493055552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46000.449493055552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46000.449493055552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46000.449493055552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46000.449493055552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46000.449493055552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46000.449493055552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46000.449493055552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46000.449493055552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46000.449493055552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46000.449493055552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46000.449493055552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46000.449493055552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46000.449493055552</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46000.449493055552</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46000.449493055552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46000.449493055552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46000.449493055552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46000.449493055552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46000.449493055552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46000.449493055552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46000.449493055552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46000.449493055552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46000.449493055552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46000.449493055552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46000.449493055552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46000.449493055552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46000.449493055552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46000.449493055552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46000.449493055552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46000.449493055552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46000.449493055552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46000.449493055552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46000.449493055552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46000.449493055552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46000.449493055552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46000.449493055552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46000.449493055552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46000.449493055552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46000.449493055552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46000.449493055552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46000.449493055552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46000.449493055552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46000.449493055552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46000.449493055552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46000.449493055552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46000.449493055552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46000.449493055552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46000.449493055552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46000.449493055552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46000.449493055552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46000.449493055552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46000.449493055552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46000.449493055552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46000.449493055552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46000.449493055552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46000.449493055552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46000.449493055552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46000.449493055552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46000.449493055552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46000.449493055552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46000.449493055552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46000.449493055552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46000.449493055552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46000.449493055552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46000.449493055552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46000.449493055552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46000.449493055552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46000.449493055552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46000.449493055552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46000.449493055552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46000.449493055552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46000.449493055552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46000.449493055552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46000.449493055552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46000.449493055552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46000.449493055552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46000.449493055552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46000.449493055552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46000.449493055552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46000.449493055552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46000.449493055552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46000.449493055552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46000.449493055552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46000.449493055552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46000.449493055552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46000.449493055552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46000.449493055552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46000.449493055552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46000.449493055552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46000.449493055552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46000.449493055552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46000.449493055552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46000.449493055552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46000.449493055552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46000.449493055552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46000.449493055552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46000.449493055552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46000.449493055552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46000.449493055552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46000.449493055552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46000.449493055552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46000.449493055552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46000.449493055552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46000.449493055552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46000.449493055552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46000.449493055552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46000.449493055552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46000.449493055552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46000.449493055552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46000.449493055552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46000.449493055552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46000.449493055552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46000.449493055552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46000.449493055552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46000.449493055552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46000.449493055552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46000.449493055552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46000.449493055552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46000.449493055552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46000.449493055552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46000.449493055552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46000.449493055552</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46000.449493055552</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46000.449493055552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46000.449493055552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46000.449493055552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46000.449493055552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46000.449493055552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46000.449493055552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46000.449493055552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46000.449493055552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46000.449493055552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46000.449493055552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46000.449493055552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46000.449493055552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46000.449493055552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46000.449493055552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46000.449493055552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46000.449493055552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46000.449493055552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46000.449493055552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46000.449493055552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46000.449493055552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46000.449493055552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46000.449493055552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46000.449493055552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46000.449493055552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46000.449493055552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46000.449493055552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46000.449493055552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46000.449493055552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46000.449493055552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46000.449493055552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46000.449493055552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46000.449493055552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46000.449493055552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46000.449493055552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46000.449493055552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46000.449493055552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46000.449493055552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46000.449493055552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46000.449493055552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46000.449493055552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46000.449493055552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46000.449493055552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46000.449493055552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46000.449493055552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46000.449493055552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46000.449493055552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46000.449493055552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46000.449493055552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46000.449493055552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46000.449493055552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46000.449493055552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46000.449493055552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46000.449493055552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46000.449493055552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46000.449493055552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46000.449493055552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46000.449493055552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46000.449493055552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46000.449493055552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46000.449493055552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46000.449493055552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46000.449493055552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46000.449493055552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46000.449493055552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46000.449493055552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46000.449493055552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46000.449493055552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46000.449493055552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46000.449493055552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46000.449493055552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46000.449493055552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46000.449493055552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46000.449493055552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46000.449493055552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46000.449493055552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46000.449493055552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46000.449493055552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46000.449493055552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46000.449493055552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46000.449493055552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46000.449493055552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46000.449493055552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46000.449493055552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46000.449493055552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46000.449493055552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46000.449493055552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46000.449493055552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46000.449493055552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46000.449493055552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46000.449493055552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46000.449493055552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46000.449493055552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46000.449493055552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46000.449493055552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46000.449493055552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46000.449493055552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46000.449493055552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46000.449493055552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46000.449493055552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46000.449493055552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46000.449493055552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46000.449493055552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46000.449493055552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46000.449493055552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46000.449493055552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46000.449493055552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46000.449493055552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46000.449493055552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46000.449493055552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46000.449493055552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46000.449493055552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46000.449493055552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46000.449493055552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46000.449493055552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46000.449493055552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46000.449493055552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46000.449493055552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46000.449493055552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46000.449493055552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46000.449493055552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46000.449493055552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46000.449493055552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46000.449493055552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46000.449493055552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46000.449493055552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46000.449493055552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46000.449493055552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46000.449493055552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46000.449493055552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46000.449493055552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46000.449493055552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46000.449493055552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46000.449493055552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46000.449493055552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46000.449493055552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46000.449493055552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46000.449493055552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46000.449493055552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46000.449493055552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46000.449493055552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46000.449493055552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46000.449493055552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46000.449493055552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46000.449493055552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46000.449493055552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46000.449493055552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46000.449493055552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46000.449493055552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46000.449493055552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46000.449493055552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46000.449493055552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46000.449493055552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46000.449493055552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46000.449493055552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46000.449493055552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46000.449493055552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46000.449493055552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46000.449493055552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46000.449493055552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46000.449493055552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46000.449493055552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46000.449493055552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46000.449493055552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46000.449493055552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46000.449493055552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46000.449493055552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46000.449493055552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46000.449493055552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46000.449493055552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46000.449493055552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46000.449493055552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46000.449493055552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46000.449493055552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46000.449493055552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46000.449493055552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46000.449493055552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46000.449493055552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46000.449493055552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46000.449493055552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46000.449493055552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46000.449493055552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46000.449493055552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46000.449493055552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46000.449493055552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46000.449493055552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46000.449493055552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46000.449493055552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46000.449493055552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46000.449493055552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46000.449493055552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46000.449493055552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46000.449493055552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46000.449493055552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46000.449493055552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46000.449493055552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46000.449493055552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46000.449493055552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46000.449493055552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46000.449493055552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46000.449493055552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46000.449493055552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46000.449493055552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46000.449493055552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46000.449493055552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46000.449493055552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46000.449493055552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46000.449493055552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46000.449493055552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46000.449493055552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46000.449493055552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46000.449493055552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46000.449493055552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46000.449493055552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46000.449493055552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46000.449493055552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46000.449493055552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46000.449493055552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46000.449493055552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46000.449493055552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46000.449493055552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46000.449493055552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46000.449493055552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46000.449493055552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46000.449493055552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46000.449493055552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46000.449493055552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46000.449493055552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46000.449493055552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46000.449493055552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46000.449493055552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46000.449493055552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46000.449493055552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46000.449493055552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46000.449493055552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46000.449493055552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46000.449493055552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46000.449493055552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46000.449493055552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46000.449493055552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46000.449493055552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46000.449493055552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46000.449493055552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46000.449493055552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46000.449493055552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46000.449493055552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46000.449493055552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46000.449493055552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46000.449493055552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46000.449493055552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46000.449493055552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46000.449493055552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46000.449493055552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46000.449493055552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46000.449493055552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46000.449493055552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46000.449493055552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46000.449493055552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46000.449493055552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46000.449493055552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46000.449493055552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46000.449493055552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46000.449493055552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46000.449493055552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46000.449493055552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46000.449493055552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46000.449493055552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46000.449493055552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46000.449493055552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46000.449493055552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46000.449493055552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46000.449493055552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46000.449493055552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46000.449493055552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46000.449493055552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46000.449493055552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46000.449493055552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46000.449493055552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46000.449493055552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46000.449493055552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46000.449493055552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46000.449493055552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46000.449493055552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46000.449493055552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46000.449493055552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46000.449493055552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46000.449493055552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46000.449493055552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46000.449493055552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46000.449493055552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46000.449493055552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46000.449493055552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46000.449493055552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46000.449493055552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46000.449493055552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46000.449493055552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46000.449493055552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46000.449493055552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46000.449493055552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46000.449493055552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46000.449493055552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46000.449493055552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46000.449493055552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46000.449493055552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46000.449493055552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46000.449493055552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46000.449493055552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46000.449493055552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46000.449493055552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46000.449493055552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46000.449493055552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46000.449493055552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46000.449493055552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46000.449493055552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46000.449493055552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46000.449493055552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46000.449493055552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46000.449493055552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46000.449493055552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46000.449493055552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46000.449493055552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46000.449493055552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46000.449493055552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46000.449493055552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46000.449493055552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46000.449493055552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46000.449493055552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46000.449493055552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46000.449493055552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46000.449493055552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46000.449493055552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46000.449493055552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46000.449493055552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46000.449493055552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46000.449493055552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46000.449493055552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46000.449493055552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46000.449493055552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46000.449493055552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46000.449493055552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46000.449493055552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46000.449493055552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46000.449493055552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46000.449493055552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46000.449493055552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46000.449493055552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46000.449493055552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46000.449493055552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46000.449493055552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46000.449493055552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46000.449493055552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46000.449493055552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46000.449493055552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46000.449493055552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46000.449493055552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46000.449493055552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46000.449493055552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46000.449493055552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46000.449493055552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46000.449493055552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46000.449493055552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46000.449493055552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46000.449493055552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46000.449493055552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46000.449493055552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46000.449493055552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46000.449493055552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46000.449493055552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46000.449493055552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46000.449493055552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46000.449493055552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46000.449493055552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46000.449493055552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46000.449493055552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46000.449493055552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46000.449493055552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46000.449493055552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46000.449493055552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46000.449493055552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46000.449493055552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46000.449493055552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46000.449493055552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46000.449493055552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46000.449493055552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46000.449493055552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46000.449493055552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46000.449493055552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46000.449493055552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46000.449493055552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46000.449493055552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46000.449493055552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46000.449493055552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46000.449493055552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46000.449493055552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46000.449493055552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46000.449493055552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46000.449493055552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46000.449493055552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46000.449493055552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46000.449493055552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46000.449493055552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46000.449493055552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46000.449493055552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46000.449493055552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46000.449493055552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46000.449493055552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46000.449493055552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46000.449493055552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46000.449493055552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46000.449493055552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46000.449493055552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46000.449493055552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46000.449493055552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46000.449493055552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46000.449493055552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46000.449493055552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46000.449493055552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46000.449493055552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46000.449493055552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46000.449493055552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46000.449493055552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46000.449493055552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46000.449493055552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46000.449493055552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46000.449493055552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46000.449493055552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46000.449493055552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46000.449493055552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46000.449493055552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46000.449493055552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46000.449493055552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46000.449493055552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46000.449493055552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46000.449493055552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46000.449493055552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46000.449493055552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46000.449493055552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46000.449493055552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46000.449493055552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46000.449493055552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46000.449493055552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46000.449493055552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46000.449493055552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46000.449493055552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46000.449493055552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46000.449493055552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46000.449493055552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46000.449493055552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46000.449493055552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46000.449493055552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46000.449493055552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46000.449493055552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46000.449493055552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46000.449493055552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46000.449493055552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46000.449493055552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46000.449493055552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46000.449493055552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46000.449493055552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46000.449493055552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46000.449493055552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46000.449493055552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46000.449493055552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46000.449493055552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46000.449493055552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46000.449493055552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46000.449493055552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46000.449493055552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46000.449493055552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46000.449493055552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46000.449493055552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46000.449493055552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46000.449493055552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46000.449493055552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46000.449493055552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46000.449493055552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46000.449493055552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46000.449493055552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46000.449493055552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46000.449493055552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46000.449493055552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46000.449493055552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46000.449493055552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46000.449493055552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46000.449493055552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46000.449493055552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46000.449493055552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46000.449493055552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46000.449493055552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46000.449493055552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46000.449493055552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46000.449493055552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46000.449493055552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46000.449493055552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46000.449493055552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46000.449493055552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46000.449493055552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46000.449493055552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46000.449493055552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46000.449493055552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46000.449493055552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46000.449493055552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46000.449493055552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46000.449493055552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46000.449493055552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46000.449493055552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46000.449493055552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46000.449493055552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46000.449493055552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46000.449493055552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46000.449493055552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46000.449493055552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46000.449493055552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46000.449493055552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46000.449493055552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46000.449493055552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46000.449493055552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46000.449493055552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46000.449493055552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46000.449493055552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46000.449493055552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46000.449493055552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46000.449493055552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46000.449493055552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46000.449493055552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46000.449493055552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46000.449493055552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46000.449493055552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46000.449493055552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46000.449493055552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46000.449493055552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46000.449493055552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46000.449493055552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46000.449493055552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46000.449493055552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46000.449493055552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46000.449493055552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46000.449493055552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46000.449493055552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46000.449493055552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46000.449493055552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46000.449493055552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46000.449493055552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46000.449493055552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46000.449493055552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46000.449493055552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46000.449493055552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46000.449493055552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46000.449493055552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46000.449493055552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46000.449493055552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46000.449493055552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46000.449493055552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46000.449493055552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46000.449493055552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46000.449493055552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46000.449493055552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46000.449493055552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46000.449493055552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46000.449493055552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46000.449493055552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46000.449493055552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46000.449493055552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46000.449493055552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46000.449493055552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46000.449493055552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46000.449493055552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46000.449493055552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46000.449493055552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46000.449493055552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46000.449493055552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46000.449493055552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46000.449493055552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46000.449493055552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46000.449493055552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46000.449493055552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46000.449493055552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46000.449493055552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46000.449493055552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46000.449493055552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46000.449493055552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46000.449493055552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46000.449493055552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46000.449493055552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46000.449493055552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46000.449493055552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46000.449493055552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46000.449493055552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46000.449493055552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46000.449493055552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46000.449493055552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46000.449493055552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46000.449493055552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46000.449493055552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46000.449493055552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46000.449493055552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46000.449493055552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46000.449493055552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46000.449493055552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46000.449493055552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46000.449493055552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46000.449493055552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46000.449493055552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46000.449493055552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46000.449493055552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46000.449493055552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46000.449493055552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46000.449493055552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46000.449493055552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46000.449493055552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46000.449493055552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46000.449493055552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46000.449493055552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46000.449493055552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46000.449493055552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46000.449493055552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46000.449493055552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46000.449493055552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46000.449493055552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46000.449493055552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46000.449493055552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46000.449493055552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46000.449493055552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46000.449493055552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46000.449493055552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46000.449493055552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46000.449493055552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46000.449493055552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46000.449493055552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46000.449493055552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46000.449493055552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46000.449493055552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46000.449493055552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46000.449493055552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46000.449493055552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46000.449493055552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46000.449493055552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46000.449493055552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46000.449493055552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46000.449493055552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46000.449493055552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46000.449493055552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46000.449493055552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46000.449493055552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46000.449493055552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46000.449493055552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46000.449493055552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46000.449493055552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46000.449493055552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46000.449493055552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46000.449493055552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46000.449493055552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46000.449493055552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46000.449493055552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46000.449493055552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46000.449493055552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46000.449493055552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46000.449493055552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46000.449493055552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46000.449493055552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46000.449493055552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46000.449493055552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46000.449493055552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46000.449493055552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46000.449493055552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46000.449493055552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46000.449493055552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46000.449493055552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46000.449493055552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46000.449493055552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46000.449493055552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46000.449493055552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46000.449493055552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46000.449493055552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46000.449493055552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46000.449493055552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46000.449493055552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46000.449493055552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46000.449493055552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46000.449493055552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46000.449493055552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46000.449493055552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46000.449493055552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46000.449493055552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46000.449493055552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46000.449493055552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46000.449493055552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46000.449493055552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46000.449493055552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46000.449493055552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46000.449493055552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46000.449493055552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46000.449493055552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46000.449493055552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46000.449493055552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46000.449493055552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46000.449493055552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46000.449493055552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46000.449493055552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46000.449493055552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46000.449493055552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46000.449493055552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46000.449493055552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46000.449493055552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46000.449493055552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46000.449493055552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46000.449493055552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46000.449493055552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46000.449493055552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46000.449493055552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46000.449493055552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46000.449493055552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46000.449493055552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46000.449493055552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46000.449493055552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46000.449493055552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46000.449493055552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46000.449493055552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46000.449493055552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46000.449493055552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46000.449493055552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46000.449493055552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46000.449493055552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46000.449493055552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46000.449493055552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46000.449493055552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46000.449493055552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46000.449493055552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46000.449493055552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46000.449493055552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46000.449493055552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46000.449493055552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46000.449493055552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46000.449493055552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46000.449493055552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46000.449493055552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46000.449493055552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46000.449493055552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46000.449493055552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46000.449493055552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46000.449493055552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46000.449493055552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46000.449493055552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46000.449493055552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46000.449493055552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46000.449493055552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46000.449493055552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46000.449493055552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46000.449493055552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46000.449493055552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46000.449493055552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46000.449493055552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46000.449493055552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46000.449493055552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46000.449493055552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46000.449493055552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46000.449493055552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46000.449493055552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46000.449493055552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46000.449493055552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46000.449493055552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46000.449493055552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46000.449493055552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46000.449493055552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46000.449493055552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46000.449493055552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46000.449493055552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46000.449493055552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46000.449493055552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46000.449493055552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46000.449493055552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46000.449493055552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46000.449493055552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46000.449493055552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46000.449493055552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46000.449493055552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46000.449493055552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46000.449493055552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46000.449493055552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46000.449493055552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46000.449493055552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46000.449493055552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46000.449493055552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46000.449493055552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46000.449493055552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46000.449493055552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46000.449493055552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46000.449493055552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46000.449493055552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46000.449493055552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46000.449493055552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46000.449493055552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46000.449493055552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46000.449493055552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46000.449493055552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46000.449493055552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46000.449493055552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46000.449493055552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46000.449493055552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46000.449493055552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46000.449493055552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46000.449493055552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46000.449493055552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46000.449493055552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46000.449493055552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46000.449493055552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46000.449493055552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46000.449493055552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46000.449493055552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46000.449493055552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46000.449493055552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46000.449493055552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46000.449493055552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46000.449493055552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46000.449493055552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46000.449493055552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46000.449493055552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46000.449493055552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46000.449493055552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46000.449493055552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46000.449493055552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46000.449493055552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46000.449493055552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46000.449493055552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46000.449493055552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46000.449493055552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46000.449493055552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46000.449493055552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46000.449493055552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46000.449493055552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46000.449493055552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46000.449493055552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46000.449493055552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46000.449493055552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46000.449493055552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46000.449493055552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46000.449493055552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46000.449493055552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46000.449493055552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46000.449493055552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46000.449493055552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46000.449493055552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46000.449493055552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46000.449493055552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46000.449493055552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46000.449493055552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46000.449493055552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46000.449493055552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46000.449493055552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46000.449493055552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46000.449493055552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46000.449493055552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46000.449493055552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46000.449493055552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46000.449493055552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46000.449493055552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46000.449493055552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46000.449493055552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46000.449493055552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46000.449493055552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46000.449493055552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46000.449493055552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46000.449493055552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46000.449493055552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46000.449493055552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46000.449493055552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46000.449493055552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46000.449493055552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46000.449493055552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46000.449493055552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296.96877546295582</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1.655349537031725</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46000.449493055552</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
      </c>
      <c r="C5" s="89"/>
      <c r="D5" s="87"/>
      <c r="E5" s="90"/>
      <c r="F5" s="91"/>
      <c r="G5" s="92">
        <f t="shared" ref="G5:G64" ca="1" si="1">IFERROR(NOW()-F5,"")</f>
        <v>46000.449493055552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46000.449493055552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46000.449493055552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46000.449493055552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46000.449493055552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46000.449493055552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46000.449493055552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46000.449493055552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46000.449493055552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46000.449493055552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46000.449493055552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46000.449493055552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46000.449493055552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46000.449493055552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46000.449493055552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46000.449493055552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46000.449493055552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46000.449493055552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46000.449493055552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46000.449493055552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46000.449493055552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46000.449493055552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46000.449493055552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46000.449493055552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46000.449493055552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46000.449493055552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46000.449493055552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46000.449493055552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46000.449493055552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46000.449493055552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46000.449493055552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46000.449493055552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46000.449493055552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46000.449493055552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46000.449493055552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46000.449493055552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46000.449493055552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46000.449493055552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46000.449493055552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46000.449493055552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46000.449493055552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46000.449493055552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46000.449493055552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46000.449493055552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46000.449493055552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46000.449493055552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46000.449493055552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46000.449493055552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46000.449493055552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46000.449493055552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46000.449493055552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46000.449493055552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46000.449493055552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46000.449493055552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46000.449493055552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46000.449493055552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46000.449493055552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46000.449493055552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46000.449493055552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46000.449493055552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46000.449493055552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46000.449493055552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46000.449493055552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46000.449493055552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46000.449493055552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46000.449493055552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46000.449493055552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46000.449493055552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46000.449493055552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46000.449493055552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46000.449493055552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46000.449493055552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46000.449493055552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46000.449493055552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46000.449493055552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46000.449493055552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46000.449493055552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46000.449493055552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46000.449493055552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46000.449493055552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46000.449493055552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46000.449493055552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46000.449493055552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46000.449493055552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46000.449493055552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46000.449493055552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46000.449493055552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46000.449493055552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46000.449493055552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46000.449493055552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46000.449493055552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46000.449493055552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46000.449493055552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46000.449493055552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46000.449493055552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46000.449493055552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46000.449493055552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46000.449493055552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46000.449493055552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46000.449493055552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46000.449493055552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46000.449493055552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46000.449493055552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46000.449493055552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46000.449493055552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46000.449493055552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108.6174328703637</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74.260615740735375</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51.788381944439607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19.076194444438443</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3.3420046296232613</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38216</v>
      </c>
      <c r="E7" s="37" t="s">
        <v>39106</v>
      </c>
      <c r="F7" s="38" t="s">
        <v>24</v>
      </c>
      <c r="G7" s="131" t="str">
        <f ca="1">IFERROR(NOW()-F7,"")</f>
        <v/>
      </c>
      <c r="H7" s="38">
        <v>46000.298668981479</v>
      </c>
      <c r="I7" s="37" t="str">
        <f>IFERROR(VLOOKUP(D7,DB!A:F,6,0),"")</f>
        <v>SCECO</v>
      </c>
      <c r="J7" s="37" t="str">
        <f>IFERROR(VLOOKUP(D7,DB!A:G,7,0),"")</f>
        <v>Haj Removal</v>
      </c>
      <c r="K7" s="37" t="s">
        <v>39145</v>
      </c>
      <c r="L7" s="37" t="str">
        <f>IFERROR(VLOOKUP(D7,DB!A:I,9,0),"")</f>
        <v>Latis</v>
      </c>
    </row>
    <row r="8" spans="1:13">
      <c r="A8" s="37" t="s">
        <v>39146</v>
      </c>
      <c r="B8" s="37" t="str">
        <f>IFERROR(VLOOKUP(D8,DB!A:K,11,0),"")</f>
        <v>R5</v>
      </c>
      <c r="C8" s="37">
        <v>1</v>
      </c>
      <c r="D8" s="37" t="s">
        <v>33687</v>
      </c>
      <c r="E8" s="37" t="s">
        <v>39112</v>
      </c>
      <c r="F8" s="38">
        <v>46000.423136574071</v>
      </c>
      <c r="G8" s="131">
        <f ca="1">IFERROR(NOW()-F8,"")</f>
        <v>2.6356481481343508E-2</v>
      </c>
      <c r="H8" s="38">
        <v>46000.41302083333</v>
      </c>
      <c r="I8" s="37" t="str">
        <f>IFERROR(VLOOKUP(D8,DB!A:F,6,0),"")</f>
        <v>SCECO</v>
      </c>
      <c r="J8" s="37" t="str">
        <f>IFERROR(VLOOKUP(D8,DB!A:G,7,0),"")</f>
        <v>Good</v>
      </c>
      <c r="K8" s="37" t="s">
        <v>39147</v>
      </c>
      <c r="L8" s="37" t="str">
        <f>IFERROR(VLOOKUP(D8,DB!A:I,9,0),"")</f>
        <v>Latis</v>
      </c>
    </row>
    <row r="9" spans="1:13">
      <c r="A9" s="37"/>
      <c r="B9" s="37" t="str">
        <f>IFERROR(VLOOKUP(D9,DB!A:K,11,0),"")</f>
        <v/>
      </c>
      <c r="C9" s="37"/>
      <c r="D9" s="153"/>
      <c r="E9" s="37"/>
      <c r="F9" s="38"/>
      <c r="G9" s="131">
        <f ca="1">IFERROR(NOW()-F9,"")</f>
        <v>46000.449493055552</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46000.449493055552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46000.449493055552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46000.449493055552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46000.449493055552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46000.449493055552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46000.449493055552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46000.449493055552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46000.449493055552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46000.449493055552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46000.449493055552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46000.449493055552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46000.449493055552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46000.449493055552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46000.449493055552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46000.449493055552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46000.449493055552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46000.449493055552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46000.449493055552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46000.449493055552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46000.449493055552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46000.449493055552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46000.449493055552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46000.449493055552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46000.449493055552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46000.449493055552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46000.449493055552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46000.449493055552</v>
      </c>
      <c r="H36" s="38"/>
      <c r="I36" s="37" t="str">
        <f>IFERROR(VLOOKUP(D36,DB!A:F,6,0),"")</f>
        <v/>
      </c>
      <c r="J36" s="37" t="str">
        <f>IFERROR(VLOOKUP(D36,DB!A:G,7,0),"")</f>
        <v/>
      </c>
      <c r="K36" s="37"/>
      <c r="L36" s="37" t="str">
        <f>IFERROR(VLOOKUP(D36,DB!A:I,9,0),"")</f>
        <v/>
      </c>
    </row>
    <row r="37" spans="1:12">
      <c r="A37" s="37" t="s">
        <v>39148</v>
      </c>
      <c r="B37" s="37" t="str">
        <f>IFERROR(VLOOKUP(D37,DB!A:K,11,0),"")</f>
        <v>R5</v>
      </c>
      <c r="C37" s="37">
        <v>1</v>
      </c>
      <c r="D37" s="37" t="s">
        <v>38187</v>
      </c>
      <c r="E37" s="37" t="s">
        <v>39106</v>
      </c>
      <c r="F37" s="38">
        <v>46000.087430555555</v>
      </c>
      <c r="G37" s="131">
        <f ca="1">IFERROR(NOW()-F37,"")</f>
        <v>0.36206249999668216</v>
      </c>
      <c r="H37" s="38">
        <v>46000.164756944447</v>
      </c>
      <c r="I37" s="37" t="str">
        <f>IFERROR(VLOOKUP(D37,DB!A:F,6,0),"")</f>
        <v>SCECO</v>
      </c>
      <c r="J37" s="37" t="str">
        <f>IFERROR(VLOOKUP(D37,DB!A:G,7,0),"")</f>
        <v>Haj Removal</v>
      </c>
      <c r="K37" s="37" t="s">
        <v>39149</v>
      </c>
      <c r="L37" s="37" t="str">
        <f>IFERROR(VLOOKUP(D37,DB!A:I,9,0),"")</f>
        <v>Latis</v>
      </c>
    </row>
    <row r="38" spans="1:12">
      <c r="A38" s="37"/>
      <c r="B38" s="37" t="str">
        <f>IFERROR(VLOOKUP(D38,DB!A:K,11,0),"")</f>
        <v/>
      </c>
      <c r="C38" s="37"/>
      <c r="D38" s="37"/>
      <c r="E38" s="37"/>
      <c r="F38" s="38"/>
      <c r="G38" s="131">
        <f ca="1">IFERROR(NOW()-F38,"")</f>
        <v>46000.449493055552</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2"/>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3</v>
      </c>
      <c r="D2" s="115" t="s">
        <v>34904</v>
      </c>
      <c r="E2" s="138" t="s">
        <v>39106</v>
      </c>
      <c r="F2" s="117"/>
      <c r="G2" s="72">
        <f t="shared" ref="G2:G16" ca="1" si="0">IFERROR(NOW()-F2,"-")</f>
        <v>46000.449493055552</v>
      </c>
      <c r="H2" s="117">
        <v>46000.401944444442</v>
      </c>
      <c r="I2" s="115" t="str">
        <f>IFERROR(VLOOKUP(D2,DB!A:F,6,0),"")</f>
        <v>SCECO+STB</v>
      </c>
      <c r="J2" s="115" t="str">
        <f>IFERROR(VLOOKUP(D2,DB!A:G,7,0),"")</f>
        <v>Vandalized+No BB Design</v>
      </c>
      <c r="K2" s="118" t="s">
        <v>39151</v>
      </c>
      <c r="L2" s="133" t="str">
        <f>IFERROR(VLOOKUP(D2,DB!A:I,9,0),"")</f>
        <v>Latis</v>
      </c>
    </row>
    <row r="3" spans="1:16382" ht="31.5" customHeight="1">
      <c r="A3" s="114" t="s">
        <v>39152</v>
      </c>
      <c r="B3" s="115" t="str">
        <f>IFERROR(VLOOKUP(D3,DB!A:K,11,0),"")</f>
        <v>R6</v>
      </c>
      <c r="C3" s="116">
        <v>3</v>
      </c>
      <c r="D3" s="115" t="s">
        <v>35044</v>
      </c>
      <c r="E3" s="138" t="s">
        <v>39106</v>
      </c>
      <c r="F3" s="117"/>
      <c r="G3" s="72">
        <f t="shared" ca="1" si="0"/>
        <v>46000.449493055552</v>
      </c>
      <c r="H3" s="117">
        <v>46000.401944444442</v>
      </c>
      <c r="I3" s="115" t="str">
        <f>IFERROR(VLOOKUP(D3,DB!A:F,6,0),"")</f>
        <v>SCECO+STB</v>
      </c>
      <c r="J3" s="115" t="str">
        <f>IFERROR(VLOOKUP(D3,DB!A:G,7,0),"")</f>
        <v xml:space="preserve">Weak </v>
      </c>
      <c r="K3" s="118" t="s">
        <v>39151</v>
      </c>
      <c r="L3" s="133" t="str">
        <f>IFERROR(VLOOKUP(D3,DB!A:I,9,0),"")</f>
        <v>Latis</v>
      </c>
    </row>
    <row r="4" spans="1:16382" ht="31.5" customHeight="1">
      <c r="A4" s="114"/>
      <c r="B4" s="115" t="str">
        <f>IFERROR(VLOOKUP(D4,DB!A:K,11,0),"")</f>
        <v/>
      </c>
      <c r="C4" s="116"/>
      <c r="D4" s="115"/>
      <c r="E4" s="138"/>
      <c r="F4" s="117"/>
      <c r="G4" s="72">
        <f t="shared" ca="1" si="0"/>
        <v>46000.449493055552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46000.449493055552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46000.449493055552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46000.449493055552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46000.449493055552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46000.449493055552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46000.449493055552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46000.449493055552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46000.449493055552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46000.449493055552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46000.449493055552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46000.449493055552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46000.449493055552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ref="G17:G80" ca="1" si="1">IFERROR(NOW()-F17,"-")</f>
        <v>46000.449493055552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46000.449493055552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46000.449493055552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46000.449493055552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46000.449493055552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46000.449493055552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46000.449493055552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46000.449493055552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46000.449493055552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46000.449493055552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46000.449493055552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46000.449493055552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46000.449493055552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46000.449493055552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46000.449493055552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46000.449493055552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46000.449493055552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46000.449493055552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46000.449493055552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46000.449493055552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46000.449493055552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46000.449493055552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46000.449493055552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46000.449493055552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46000.449493055552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46000.449493055552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46000.449493055552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46000.449493055552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46000.449493055552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46000.449493055552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46000.449493055552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46000.449493055552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46000.449493055552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46000.449493055552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46000.449493055552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46000.449493055552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46000.449493055552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46000.449493055552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46000.449493055552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46000.449493055552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46000.449493055552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46000.449493055552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46000.449493055552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46000.449493055552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46000.449493055552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46000.449493055552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46000.449493055552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46000.449493055552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46000.449493055552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46000.449493055552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46000.449493055552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46000.449493055552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46000.449493055552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46000.449493055552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46000.449493055552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46000.449493055552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46000.449493055552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46000.449493055552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46000.449493055552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46000.449493055552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46000.449493055552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46000.449493055552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46000.449493055552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46000.449493055552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ref="G81:G144" ca="1" si="2">IFERROR(NOW()-F81,"-")</f>
        <v>46000.449493055552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46000.449493055552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46000.449493055552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46000.449493055552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46000.449493055552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46000.449493055552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46000.449493055552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46000.449493055552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46000.449493055552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46000.449493055552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46000.449493055552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46000.449493055552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46000.449493055552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46000.449493055552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46000.449493055552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46000.449493055552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46000.449493055552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46000.449493055552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46000.449493055552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46000.449493055552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46000.449493055552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46000.449493055552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46000.449493055552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46000.449493055552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46000.449493055552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46000.449493055552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46000.449493055552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46000.449493055552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46000.449493055552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46000.449493055552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46000.449493055552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46000.449493055552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46000.449493055552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46000.449493055552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46000.449493055552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46000.449493055552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46000.449493055552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46000.449493055552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46000.449493055552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46000.449493055552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46000.449493055552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46000.449493055552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46000.449493055552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46000.449493055552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46000.449493055552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46000.449493055552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46000.449493055552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46000.449493055552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46000.449493055552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46000.449493055552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46000.449493055552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46000.449493055552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46000.449493055552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46000.449493055552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46000.449493055552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46000.449493055552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46000.449493055552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46000.449493055552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46000.449493055552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46000.449493055552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46000.449493055552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46000.449493055552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46000.449493055552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46000.449493055552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ref="G145:G208" ca="1" si="3">IFERROR(NOW()-F145,"-")</f>
        <v>46000.449493055552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46000.449493055552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46000.449493055552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46000.449493055552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46000.449493055552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46000.449493055552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46000.449493055552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46000.449493055552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46000.449493055552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46000.449493055552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46000.449493055552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46000.449493055552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46000.449493055552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46000.449493055552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46000.449493055552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46000.449493055552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46000.449493055552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46000.449493055552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46000.449493055552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46000.449493055552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46000.449493055552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46000.449493055552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46000.449493055552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46000.449493055552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46000.449493055552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46000.449493055552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46000.449493055552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46000.449493055552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46000.449493055552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46000.449493055552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46000.449493055552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46000.449493055552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46000.449493055552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46000.449493055552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46000.449493055552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46000.449493055552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46000.449493055552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46000.449493055552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46000.449493055552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46000.449493055552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46000.449493055552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46000.449493055552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46000.449493055552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46000.449493055552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46000.449493055552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46000.449493055552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46000.449493055552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46000.449493055552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46000.449493055552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46000.449493055552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46000.449493055552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46000.449493055552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46000.449493055552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46000.449493055552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46000.449493055552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46000.449493055552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46000.449493055552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46000.449493055552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46000.449493055552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46000.449493055552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46000.449493055552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46000.449493055552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46000.449493055552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46000.449493055552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ref="G209:G272" ca="1" si="4">IFERROR(NOW()-F209,"-")</f>
        <v>46000.449493055552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46000.449493055552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46000.449493055552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46000.449493055552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46000.449493055552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46000.449493055552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46000.449493055552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46000.449493055552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46000.449493055552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46000.449493055552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46000.449493055552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46000.449493055552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46000.449493055552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46000.449493055552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46000.449493055552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46000.449493055552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46000.449493055552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46000.449493055552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46000.449493055552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46000.449493055552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46000.449493055552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46000.449493055552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46000.449493055552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46000.449493055552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46000.449493055552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46000.449493055552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46000.449493055552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46000.449493055552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46000.449493055552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46000.449493055552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46000.449493055552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46000.449493055552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46000.449493055552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46000.449493055552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46000.449493055552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46000.449493055552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46000.449493055552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46000.449493055552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46000.449493055552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46000.449493055552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46000.449493055552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46000.449493055552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46000.449493055552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46000.449493055552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46000.449493055552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46000.449493055552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46000.449493055552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46000.449493055552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46000.449493055552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46000.449493055552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46000.449493055552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46000.449493055552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46000.449493055552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46000.449493055552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46000.449493055552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46000.449493055552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46000.449493055552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46000.449493055552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46000.449493055552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46000.449493055552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46000.449493055552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46000.449493055552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46000.449493055552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46000.449493055552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ref="G273:G336" ca="1" si="5">IFERROR(NOW()-F273,"-")</f>
        <v>46000.449493055552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46000.449493055552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46000.449493055552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46000.449493055552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46000.449493055552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46000.449493055552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46000.449493055552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46000.449493055552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46000.449493055552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46000.449493055552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46000.449493055552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46000.449493055552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46000.449493055552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46000.449493055552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46000.449493055552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46000.449493055552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46000.449493055552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46000.449493055552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46000.449493055552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46000.449493055552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46000.449493055552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46000.449493055552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46000.449493055552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46000.449493055552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46000.449493055552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46000.449493055552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46000.449493055552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46000.449493055552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46000.449493055552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46000.449493055552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46000.449493055552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46000.449493055552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46000.449493055552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46000.449493055552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46000.449493055552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46000.449493055552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46000.449493055552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46000.449493055552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46000.449493055552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46000.449493055552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46000.449493055552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46000.449493055552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46000.449493055552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46000.449493055552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46000.449493055552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46000.449493055552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46000.449493055552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46000.449493055552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46000.449493055552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46000.449493055552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46000.449493055552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46000.449493055552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46000.449493055552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46000.449493055552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46000.449493055552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46000.449493055552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46000.449493055552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46000.449493055552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46000.449493055552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46000.449493055552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46000.449493055552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46000.449493055552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46000.449493055552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46000.449493055552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ref="G337:G400" ca="1" si="6">IFERROR(NOW()-F337,"-")</f>
        <v>46000.449493055552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46000.449493055552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46000.449493055552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46000.449493055552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46000.449493055552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46000.449493055552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46000.449493055552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46000.449493055552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46000.449493055552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46000.449493055552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46000.449493055552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46000.449493055552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46000.449493055552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46000.449493055552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46000.449493055552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46000.449493055552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46000.449493055552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46000.449493055552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46000.449493055552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46000.449493055552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46000.449493055552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46000.449493055552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46000.449493055552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46000.449493055552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46000.449493055552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46000.449493055552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46000.449493055552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46000.449493055552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46000.449493055552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46000.449493055552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46000.449493055552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46000.449493055552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46000.449493055552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46000.449493055552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46000.449493055552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46000.449493055552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46000.449493055552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46000.449493055552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46000.449493055552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46000.449493055552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46000.449493055552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46000.449493055552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46000.449493055552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46000.449493055552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46000.449493055552</v>
      </c>
      <c r="H381" s="117"/>
      <c r="I381" s="115" t="str">
        <f>IFERROR(VLOOKUP(D381,DB!A:F,6,0),"")</f>
        <v/>
      </c>
      <c r="J381" s="115" t="str">
        <f>IFERROR(VLOOKUP(D381,DB!A:G,7,0),"")</f>
        <v/>
      </c>
      <c r="K381" s="118"/>
      <c r="L381" s="133" t="str">
        <f>IFERROR(VLOOKUP(D381,DB!A:I,9,0),"")</f>
        <v/>
      </c>
    </row>
    <row r="382" spans="1:12" ht="31.5" customHeight="1">
      <c r="A382" s="139"/>
      <c r="B382" s="140" t="str">
        <f>IFERROR(VLOOKUP(D382,DB!A:K,11,0),"")</f>
        <v/>
      </c>
      <c r="C382" s="141"/>
      <c r="D382" s="140"/>
      <c r="E382" s="138"/>
      <c r="F382" s="142"/>
      <c r="G382" s="143">
        <f t="shared" ca="1" si="6"/>
        <v>46000.449493055552</v>
      </c>
      <c r="H382" s="142"/>
      <c r="I382" s="140" t="str">
        <f>IFERROR(VLOOKUP(D382,DB!A:F,6,0),"")</f>
        <v/>
      </c>
      <c r="J382" s="140" t="str">
        <f>IFERROR(VLOOKUP(D382,DB!A:G,7,0),"")</f>
        <v/>
      </c>
      <c r="K382" s="144"/>
      <c r="L382" s="145" t="str">
        <f>IFERROR(VLOOKUP(D382,DB!A:I,9,0),"")</f>
        <v/>
      </c>
    </row>
  </sheetData>
  <dataValidations count="2">
    <dataValidation allowBlank="1" showInputMessage="1" showErrorMessage="1" sqref="E1" xr:uid="{9E1BC488-8814-4F8A-8DBE-742B3278AB71}"/>
    <dataValidation type="list" allowBlank="1" showInputMessage="1" showErrorMessage="1" sqref="E2:E3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2025-12-09T07:48:59Z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