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918" documentId="120_S{2AC9BD13-BADA-5192-A53E-5A8FF88502F6}" xr6:coauthVersionLast="47" xr6:coauthVersionMax="47" xr10:uidLastSave="{204F2657-E06A-4CCF-AA90-7C4355F8EB49}"/>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2" i="3"/>
  <c r="G2" i="3"/>
  <c r="I2" i="3"/>
  <c r="J2" i="3"/>
  <c r="L2" i="3"/>
  <c r="B3" i="3"/>
  <c r="G3" i="3"/>
  <c r="I3" i="3"/>
  <c r="J3" i="3"/>
  <c r="L3" i="3"/>
  <c r="B4" i="3"/>
  <c r="G4" i="3"/>
  <c r="I4" i="3"/>
  <c r="J4" i="3"/>
  <c r="L4" i="3"/>
  <c r="J10" i="1"/>
  <c r="G6" i="4"/>
  <c r="G7"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3" i="4"/>
  <c r="G3" i="4"/>
  <c r="I3" i="4"/>
  <c r="J3" i="4"/>
  <c r="L3" i="4"/>
  <c r="B4" i="4"/>
  <c r="I4" i="4"/>
  <c r="J4" i="4"/>
  <c r="L4" i="4"/>
  <c r="B5" i="4"/>
  <c r="G5" i="4"/>
  <c r="I5" i="4"/>
  <c r="J5" i="4"/>
  <c r="L5"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<sst xmlns="http://schemas.openxmlformats.org/spreadsheetml/2006/main" count="180288" uniqueCount="39126">
  <si>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</si>
  <si>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</si>
  <si>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</si>
  <si>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</si>
  <si>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</si>
  <si>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</si>
  <si>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</si>
  <si>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</si>
  <si>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</si>
  <si>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</si>
  <si>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</si>
  <si>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</si>
  <si>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</si>
  <si>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</si>
  <si>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</si>
  <si>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</si>
  <si>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</si>
  <si>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</si>
  <si>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</si>
  <si>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</si>
  <si>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</si>
  <si>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</si>
  <si>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</si>
  <si>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</si>
  <si>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</si>
  <si>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</si>
  <si>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</si>
  <si>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</si>
  <si>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</si>
  <si>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</si>
  <si>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</si>
  <si>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</si>
  <si>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</si>
  <si>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</si>
  <si>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</si>
  <si>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</si>
  <si>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</si>
  <si>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</si>
  <si>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</si>
  <si>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</si>
  <si>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</si>
  <si>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</si>
  <si>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</si>
  <si>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</si>
  <si>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</si>
  <si>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</si>
  <si>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</si>
  <si>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</si>
  <si>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</si>
  <si>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</si>
  <si>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</si>
  <si>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</si>
  <si>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</si>
  <si>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</si>
  <si>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</si>
  <si>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</si>
  <si>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</si>
  <si>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</si>
  <si>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</si>
  <si>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</si>
  <si>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</si>
  <si>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</si>
  <si>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</si>
  <si>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</si>
  <si>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</si>
  <si>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</si>
  <si>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</si>
  <si>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</si>
  <si>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</si>
  <si>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</si>
  <si>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</si>
  <si>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</si>
  <si>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</si>
  <si>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</si>
  <si>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</si>
  <si>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</si>
  <si>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</si>
  <si>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</si>
  <si>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</si>
  <si>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</si>
  <si>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</si>
  <si>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</si>
  <si>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</si>
  <si>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</si>
  <si>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</si>
  <si>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</si>
  <si>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</si>
  <si>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</si>
  <si>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</si>
  <si>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</si>
  <si>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</si>
  <si>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</si>
  <si>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</si>
  <si>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</si>
  <si>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</si>
  <si>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</si>
  <si>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</si>
  <si>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</si>
  <si>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</si>
  <si>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</si>
  <si>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</si>
  <si>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</si>
  <si>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</si>
  <si>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</si>
  <si>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</si>
  <si>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</si>
  <si>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</si>
  <si>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</si>
  <si>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</si>
  <si>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</si>
  <si>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</si>
  <si>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</si>
  <si>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</si>
  <si>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</si>
  <si>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</si>
  <si>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</si>
  <si>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</si>
  <si>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</si>
  <si>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</si>
  <si>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</si>
  <si>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</si>
  <si>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</si>
  <si>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</si>
  <si>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</si>
  <si>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</si>
  <si>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</si>
  <si>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</si>
  <si>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</si>
  <si>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</si>
  <si>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</si>
  <si>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</si>
  <si>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</si>
  <si>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</si>
  <si>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</si>
  <si>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</si>
  <si>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</si>
  <si>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</si>
  <si>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</si>
  <si>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</si>
  <si>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</si>
  <si>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</si>
  <si>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</si>
  <si>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</si>
  <si>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</si>
  <si>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</si>
  <si>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</si>
  <si>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</si>
  <si>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</si>
  <si>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</si>
  <si>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</si>
  <si>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</si>
  <si>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</si>
  <si>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</si>
  <si>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</si>
  <si>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</si>
  <si>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</si>
  <si>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</si>
  <si>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</si>
  <si>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</si>
  <si>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</si>
  <si>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</si>
  <si>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</si>
  <si>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</si>
  <si>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</si>
  <si>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</si>
  <si>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</si>
  <si>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</si>
  <si>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</si>
  <si>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</si>
  <si>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</si>
  <si>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</si>
  <si>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</si>
  <si>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</si>
  <si>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</si>
  <si>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</si>
  <si>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</si>
  <si>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</si>
  <si>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</si>
  <si>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</si>
  <si>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</si>
  <si>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</si>
  <si>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</si>
  <si>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</si>
  <si>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</si>
  <si>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</si>
  <si>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</si>
  <si>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</si>
  <si>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</si>
  <si>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</si>
  <si>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</si>
  <si>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</si>
  <si>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</si>
  <si>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</si>
  <si>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</si>
  <si>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</si>
  <si>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</si>
  <si>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</si>
  <si>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</si>
  <si>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</si>
  <si>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</si>
  <si>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</si>
  <si>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</si>
  <si>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</si>
  <si>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</si>
  <si>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</si>
  <si>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</si>
  <si>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</si>
  <si>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</si>
  <si>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</si>
  <si>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</si>
  <si>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</si>
  <si>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</si>
  <si>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</si>
  <si>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</si>
  <si>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</si>
  <si>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</si>
  <si>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</si>
  <si>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</si>
  <si>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</si>
  <si>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</si>
  <si>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</si>
  <si>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</si>
  <si>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</si>
  <si>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</si>
  <si>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</si>
  <si>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</si>
  <si>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</si>
  <si>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</si>
  <si>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</si>
  <si>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</si>
  <si>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</si>
  <si>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</si>
  <si>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</si>
  <si>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</si>
  <si>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</si>
  <si>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</si>
  <si>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</si>
  <si>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</si>
  <si>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</si>
  <si>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</si>
  <si>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</si>
  <si>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</si>
  <si>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</si>
  <si>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</si>
  <si>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</si>
  <si>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</si>
  <si>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</si>
  <si>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</si>
  <si>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</si>
  <si>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</si>
  <si>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</si>
  <si>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</si>
  <si>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</si>
  <si>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</si>
  <si>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</si>
  <si>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</si>
  <si>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</si>
  <si>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</si>
  <si>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</si>
  <si>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</si>
  <si>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</si>
  <si>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</si>
  <si>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</si>
  <si>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</si>
  <si>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</si>
  <si>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</si>
  <si>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</si>
  <si>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</si>
  <si>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</si>
  <si>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</si>
  <si>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</si>
  <si>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</si>
  <si>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</si>
  <si>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</si>
  <si>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</si>
  <si>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</si>
  <si>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</si>
  <si>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</si>
  <si>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</si>
  <si>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</si>
  <si>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</si>
  <si>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</si>
  <si>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</si>
  <si>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</si>
  <si>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</si>
  <si>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</si>
  <si>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</si>
  <si>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</si>
  <si>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</si>
  <si>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</si>
  <si>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</si>
  <si>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</si>
  <si>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</si>
  <si>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</si>
  <si>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</si>
  <si>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</si>
  <si>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</si>
  <si>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</si>
  <si>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</si>
  <si>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</si>
  <si>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</si>
  <si>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</si>
  <si>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</si>
  <si>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</si>
  <si>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</si>
  <si>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</si>
  <si>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</si>
  <si>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</si>
  <si>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</si>
  <si>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</si>
  <si>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</si>
  <si>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</si>
  <si>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</si>
  <si>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</si>
  <si>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</si>
  <si>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</si>
  <si>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</si>
  <si>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</si>
  <si>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</si>
  <si>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</si>
  <si>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</si>
  <si>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</si>
  <si>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</si>
  <si>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</si>
  <si>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</si>
  <si>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</si>
  <si>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</si>
  <si>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</si>
  <si>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</si>
  <si>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</si>
  <si>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</si>
  <si>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</si>
  <si>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</si>
  <si>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</si>
  <si>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</si>
  <si>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</si>
  <si>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</si>
  <si>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</si>
  <si>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</si>
  <si>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</si>
  <si>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</si>
  <si>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</si>
  <si>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</si>
  <si>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</si>
  <si>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</si>
  <si>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</si>
  <si>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</si>
  <si>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</si>
  <si>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</si>
  <si>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</si>
  <si>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</si>
  <si>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</si>
  <si>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</si>
  <si>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</si>
  <si>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</si>
  <si>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</si>
  <si>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</si>
  <si>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</si>
  <si>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</si>
  <si>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</si>
  <si>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</si>
  <si>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</si>
  <si>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</si>
  <si>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</si>
  <si>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</si>
  <si>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</si>
  <si>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</si>
  <si>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</si>
  <si>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</si>
  <si>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</si>
  <si>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</si>
  <si>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</si>
  <si>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</si>
  <si>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</si>
  <si>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</si>
  <si>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</si>
  <si>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</si>
  <si>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</si>
  <si>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</si>
  <si>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</si>
  <si>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</si>
  <si>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</si>
  <si>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</si>
  <si>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</si>
  <si>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</si>
  <si>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</si>
  <si>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</si>
  <si>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</si>
  <si>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</si>
  <si>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</si>
  <si>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</si>
  <si>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</si>
  <si>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</si>
  <si>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</si>
  <si>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</si>
  <si>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</si>
  <si>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</si>
  <si>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</si>
  <si>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</si>
  <si>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</si>
  <si>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</si>
  <si>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</si>
  <si>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</si>
  <si>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</si>
  <si>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</si>
  <si>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</si>
  <si>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</si>
  <si>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</si>
  <si>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</si>
  <si>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</si>
  <si>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</si>
  <si>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</si>
  <si>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</si>
  <si>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</si>
  <si>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</si>
  <si>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</si>
  <si>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</si>
  <si>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</si>
  <si>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</si>
  <si>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</si>
  <si>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</si>
  <si>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</si>
  <si>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</si>
  <si>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</si>
  <si>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</si>
  <si>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</si>
  <si>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</si>
  <si>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</si>
  <si>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</si>
  <si>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</si>
  <si>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</si>
  <si>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</si>
  <si>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</si>
  <si>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</si>
  <si>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</si>
  <si>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</si>
  <si>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</si>
  <si>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</si>
  <si>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</si>
  <si>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</si>
  <si>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</si>
  <si>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</si>
  <si>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</si>
  <si>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</si>
  <si>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</si>
  <si>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</si>
  <si>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</si>
  <si>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</si>
  <si>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</si>
  <si>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</si>
  <si>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</si>
  <si>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</si>
  <si>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</si>
  <si>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</si>
  <si>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</si>
  <si>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</si>
  <si>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</si>
  <si>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</si>
  <si>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</si>
  <si>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</si>
  <si>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</si>
  <si>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</si>
  <si>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</si>
  <si>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</si>
  <si>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</si>
  <si>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</si>
  <si>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</si>
  <si>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</si>
  <si>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</si>
  <si>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</si>
  <si>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</si>
  <si>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</si>
  <si>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</si>
  <si>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</si>
  <si>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</si>
  <si>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</si>
  <si>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</si>
  <si>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</si>
  <si>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</si>
  <si>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</si>
  <si>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</si>
  <si>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</si>
  <si>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</si>
  <si>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</si>
  <si>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</si>
  <si>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</si>
  <si>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</si>
  <si>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</si>
  <si>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</si>
  <si>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</si>
  <si>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</si>
  <si>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</si>
  <si>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</si>
  <si>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</si>
  <si>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</si>
  <si>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</si>
  <si>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</si>
  <si>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</si>
  <si>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</si>
  <si>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</si>
  <si>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</si>
  <si>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</si>
  <si>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</si>
  <si>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</si>
  <si>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</si>
  <si>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</si>
  <si>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</si>
  <si>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</si>
  <si>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</si>
  <si>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</si>
  <si>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</si>
  <si>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</si>
  <si>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</si>
  <si>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</si>
  <si>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</si>
  <si>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</si>
  <si>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</si>
  <si>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</si>
  <si>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</si>
  <si>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</si>
  <si>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</si>
  <si>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</si>
  <si>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</si>
  <si>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</si>
  <si>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</si>
  <si>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</si>
  <si>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</si>
  <si>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</si>
  <si>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</si>
  <si>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</si>
  <si>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</si>
  <si>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</si>
  <si>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</si>
  <si>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</si>
  <si>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</si>
  <si>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</si>
  <si>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</si>
  <si>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</si>
  <si>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</si>
  <si>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</si>
  <si>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</si>
  <si>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</si>
  <si>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</si>
  <si>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</si>
  <si>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</si>
  <si>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</si>
  <si>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</si>
  <si>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</si>
  <si>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</si>
  <si>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</si>
  <si>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</si>
  <si>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</si>
  <si>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</si>
  <si>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</si>
  <si>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</si>
  <si>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</si>
  <si>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</si>
  <si>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</si>
  <si>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</si>
  <si>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</si>
  <si>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</si>
  <si>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</si>
  <si>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</si>
  <si>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</si>
  <si>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</si>
  <si>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</si>
  <si>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</si>
  <si>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</si>
  <si>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</si>
  <si>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</si>
  <si>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</si>
  <si>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</si>
  <si>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</si>
  <si>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</si>
  <si>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</si>
  <si>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</si>
  <si>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</si>
  <si>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</si>
  <si>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</si>
  <si>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</si>
  <si>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</si>
  <si>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</si>
  <si>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</si>
  <si>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</si>
  <si>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</si>
  <si>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</si>
  <si>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</si>
  <si>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</si>
  <si>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</si>
  <si>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</si>
  <si>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</si>
  <si>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</si>
  <si>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</si>
  <si>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</si>
  <si>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</si>
  <si>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</si>
  <si>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</si>
  <si>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</si>
  <si>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</si>
  <si>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</si>
  <si>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</si>
  <si>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</si>
  <si>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</si>
  <si>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</si>
  <si>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</si>
  <si>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</si>
  <si>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</si>
  <si>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</si>
  <si>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</si>
  <si>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</si>
  <si>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</si>
  <si>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</si>
  <si>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</si>
  <si>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</si>
  <si>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</si>
  <si>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</si>
  <si>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</si>
  <si>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</si>
  <si>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</si>
  <si>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</si>
  <si>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</si>
  <si>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</si>
  <si>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</si>
  <si>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</si>
  <si>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</si>
  <si>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</si>
  <si>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</si>
  <si>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</si>
  <si>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</si>
  <si>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</si>
  <si>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</si>
  <si>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</si>
  <si>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</si>
  <si>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</si>
  <si>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</si>
  <si>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</si>
  <si>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</si>
  <si>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</si>
  <si>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</si>
  <si>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</si>
  <si>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</si>
  <si>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</si>
  <si>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</si>
  <si>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</si>
  <si>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</si>
  <si>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</si>
  <si>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</si>
  <si>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</si>
  <si>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</si>
  <si>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</si>
  <si>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</si>
  <si>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</si>
  <si>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</si>
  <si>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</si>
  <si>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</si>
  <si>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</si>
  <si>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</si>
  <si>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</si>
  <si>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</si>
  <si>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</si>
  <si>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</si>
  <si>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</si>
  <si>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</si>
  <si>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</si>
  <si>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</si>
  <si>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</si>
  <si>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</si>
  <si>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</si>
  <si>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</si>
  <si>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</si>
  <si>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</si>
  <si>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</si>
  <si>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</si>
  <si>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</si>
  <si>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</si>
  <si>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</si>
  <si>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</si>
  <si>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</si>
  <si>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</si>
  <si>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</si>
  <si>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</si>
  <si>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</si>
  <si>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</si>
  <si>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</si>
  <si>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</si>
  <si>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</si>
  <si>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</si>
  <si>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</si>
  <si>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</si>
  <si>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</si>
  <si>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</si>
  <si>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</si>
  <si>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</si>
  <si>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</si>
  <si>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</si>
  <si>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</si>
  <si>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</si>
  <si>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</si>
  <si>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</si>
  <si>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</si>
  <si>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</si>
  <si>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</si>
  <si>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</si>
  <si>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</si>
  <si>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</si>
  <si>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</si>
  <si>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</si>
  <si>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</si>
  <si>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</si>
  <si>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</si>
  <si>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</si>
  <si>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</si>
  <si>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</si>
  <si>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</si>
  <si>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</si>
  <si>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</si>
  <si>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</si>
  <si>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</si>
  <si>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</si>
  <si>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</si>
  <si>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</si>
  <si>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</si>
  <si>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</si>
  <si>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</si>
  <si>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</si>
  <si>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</si>
  <si>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</si>
  <si>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</si>
  <si>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</si>
  <si>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</si>
  <si>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</si>
  <si>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</si>
  <si>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</si>
  <si>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</si>
  <si>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</si>
  <si>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</si>
  <si>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</si>
  <si>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</si>
  <si>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</si>
  <si>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</si>
  <si>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</si>
  <si>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</si>
  <si>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</si>
  <si>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</si>
  <si>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</si>
  <si>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</si>
  <si>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</si>
  <si>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</si>
  <si>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</si>
  <si>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</si>
  <si>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</si>
  <si>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</si>
  <si>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</si>
  <si>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</si>
  <si>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</si>
  <si>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</si>
  <si>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</si>
  <si>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</si>
  <si>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</si>
  <si>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</si>
  <si>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</si>
  <si>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</si>
  <si>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</si>
  <si>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</si>
  <si>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</si>
  <si>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</si>
  <si>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</si>
  <si>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</si>
  <si>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</si>
  <si>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</si>
  <si>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</si>
  <si>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</si>
  <si>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</si>
  <si>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</si>
  <si>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</si>
  <si>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</si>
  <si>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</si>
  <si>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</si>
  <si>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</si>
  <si>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</si>
  <si>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</si>
  <si>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</si>
  <si>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</si>
  <si>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</si>
  <si>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</si>
  <si>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</si>
  <si>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</si>
  <si>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</si>
  <si>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</si>
  <si>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</si>
  <si>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</si>
  <si>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</si>
  <si>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</si>
  <si>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</si>
  <si>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</si>
  <si>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</si>
  <si>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</si>
  <si>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</si>
  <si>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</si>
  <si>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</si>
  <si>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</si>
  <si>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</si>
  <si>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</si>
  <si>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</si>
  <si>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</si>
  <si>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</si>
  <si>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</si>
  <si>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</si>
  <si>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</si>
  <si>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</si>
  <si>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</si>
  <si>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</si>
  <si>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</si>
  <si>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</si>
  <si>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</si>
  <si>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</si>
  <si>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</si>
  <si>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</si>
  <si>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</si>
  <si>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</si>
  <si>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</si>
  <si>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</si>
  <si>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</si>
  <si>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</si>
  <si>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</si>
  <si>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</si>
  <si>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</si>
  <si>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</si>
  <si>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</si>
  <si>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</si>
  <si>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</si>
  <si>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</si>
  <si>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</si>
  <si>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</si>
  <si>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</si>
  <si>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</si>
  <si>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</si>
  <si>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</si>
  <si>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</si>
  <si>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</si>
  <si>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</si>
  <si>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</si>
  <si>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</si>
  <si>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</si>
  <si>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</si>
  <si>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</si>
  <si>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</si>
  <si>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</si>
  <si>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</si>
  <si>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</si>
  <si>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</si>
  <si>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</si>
  <si>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</si>
  <si>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</si>
  <si>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</si>
  <si>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</si>
  <si>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</si>
  <si>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</si>
  <si>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</si>
  <si>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</si>
  <si>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</si>
  <si>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</si>
  <si>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</si>
  <si>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</si>
  <si>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</si>
  <si>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</si>
  <si>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</si>
  <si>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</si>
  <si>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</si>
  <si>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</si>
  <si>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</si>
  <si>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</si>
  <si>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</si>
  <si>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</si>
  <si>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</si>
  <si>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</si>
  <si>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</si>
  <si>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</si>
  <si>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</si>
  <si>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</si>
  <si>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</si>
  <si>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</si>
  <si>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</si>
  <si>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</si>
  <si>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</si>
  <si>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</si>
  <si>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</si>
  <si>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</si>
  <si>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</si>
  <si>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</si>
  <si>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</si>
  <si>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</si>
  <si>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</si>
  <si>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</si>
  <si>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</si>
  <si>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</si>
  <si>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</si>
  <si>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</si>
  <si>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</si>
  <si>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</si>
  <si>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</si>
  <si>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</si>
  <si>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</si>
  <si>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</si>
  <si>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</si>
  <si>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</si>
  <si>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</si>
  <si>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</si>
  <si>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</si>
  <si>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</si>
  <si>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</si>
  <si>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</si>
  <si>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</si>
  <si>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</si>
  <si>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</si>
  <si>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</si>
  <si>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</si>
  <si>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</si>
  <si>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</si>
  <si>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</si>
  <si>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</si>
  <si>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</si>
  <si>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</si>
  <si>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</si>
  <si>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</si>
  <si>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</si>
  <si>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</si>
  <si>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</si>
  <si>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</si>
  <si>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</si>
  <si>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</si>
  <si>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</si>
  <si>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</si>
  <si>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</si>
  <si>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</si>
  <si>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</si>
  <si>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</si>
  <si>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</si>
  <si>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</si>
  <si>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</si>
  <si>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</si>
  <si>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</si>
  <si>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</si>
  <si>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</si>
  <si>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</si>
  <si>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</si>
  <si>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</si>
  <si>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</si>
  <si>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</si>
  <si>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</si>
  <si>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</si>
  <si>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</si>
  <si>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</si>
  <si>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</si>
  <si>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</si>
  <si>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</si>
  <si>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</si>
  <si>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</si>
  <si>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</si>
  <si>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</si>
  <si>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</si>
  <si>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</si>
  <si>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</si>
  <si>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</si>
  <si>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</si>
  <si>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</si>
  <si>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</si>
  <si>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</si>
  <si>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</si>
  <si>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</si>
  <si>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</si>
  <si>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</si>
  <si>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</si>
  <si>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</si>
  <si>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</si>
  <si>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</si>
  <si>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</si>
  <si>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</si>
  <si>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</si>
  <si>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</si>
  <si>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</si>
  <si>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</si>
  <si>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</si>
  <si>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</si>
  <si>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</si>
  <si>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</si>
  <si>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</si>
  <si>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</si>
  <si>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</si>
  <si>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</si>
  <si>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</si>
  <si>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</si>
  <si>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</si>
  <si>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</si>
  <si>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</si>
  <si>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</si>
  <si>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</si>
  <si>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</si>
  <si>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</si>
  <si>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</si>
  <si>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</si>
  <si>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</si>
  <si>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</si>
  <si>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</si>
  <si>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</si>
  <si>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</si>
  <si>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</si>
  <si>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</si>
  <si>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</si>
  <si>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</si>
  <si>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</si>
  <si>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</si>
  <si>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</si>
  <si>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</si>
  <si>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</si>
  <si>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</si>
  <si>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</si>
  <si>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</si>
  <si>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</si>
  <si>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</si>
  <si>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</si>
  <si>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</si>
  <si>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</si>
  <si>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</si>
  <si>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</si>
  <si>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</si>
  <si>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</si>
  <si>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</si>
  <si>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</si>
  <si>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</si>
  <si>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</si>
  <si>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</si>
  <si>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</si>
  <si>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</si>
  <si>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</si>
  <si>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</si>
  <si>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</si>
  <si>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</si>
  <si>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</si>
  <si>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</si>
  <si>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</si>
  <si>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</si>
  <si>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</si>
  <si>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</si>
  <si>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</si>
  <si>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</si>
  <si>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</si>
  <si>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</si>
  <si>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</si>
  <si>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</si>
  <si>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</si>
  <si>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</si>
  <si>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</si>
  <si>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</si>
  <si>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</si>
  <si>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</si>
  <si>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</si>
  <si>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</si>
  <si>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</si>
  <si>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</si>
  <si>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</si>
  <si>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</si>
  <si>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</si>
  <si>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</si>
  <si>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</si>
  <si>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</si>
  <si>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</si>
  <si>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</si>
  <si>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</si>
  <si>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</si>
  <si>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</si>
  <si>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</si>
  <si>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</si>
  <si>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</si>
  <si>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</si>
  <si>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</si>
  <si>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</si>
  <si>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</si>
  <si>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</si>
  <si>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</si>
  <si>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</si>
  <si>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</si>
  <si>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</si>
  <si>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</si>
  <si>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</si>
  <si>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</si>
  <si>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</si>
  <si>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</si>
  <si>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</si>
  <si>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</si>
  <si>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</si>
  <si>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</si>
  <si>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</si>
  <si>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</si>
  <si>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</si>
  <si>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</si>
  <si>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</si>
  <si>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</si>
  <si>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</si>
  <si>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</si>
  <si>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</si>
  <si>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</si>
  <si>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</si>
  <si>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</si>
  <si>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</si>
  <si>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</si>
  <si>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</si>
  <si>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</si>
  <si>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</si>
  <si>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</si>
  <si>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</si>
  <si>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</si>
  <si>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</si>
  <si>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</si>
  <si>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</si>
  <si>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</si>
  <si>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</si>
  <si>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</si>
  <si>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</si>
  <si>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</si>
  <si>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</si>
  <si>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</si>
  <si>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</si>
  <si>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</si>
  <si>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</si>
  <si>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</si>
  <si>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</si>
  <si>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</si>
  <si>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</si>
  <si>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</si>
  <si>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</si>
  <si>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</si>
  <si>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</si>
  <si>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</si>
  <si>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</si>
  <si>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</si>
  <si>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</si>
  <si>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</si>
  <si>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</si>
  <si>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</si>
  <si>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</si>
  <si>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</si>
  <si>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</si>
  <si>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</si>
  <si>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</si>
  <si>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</si>
  <si>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</si>
  <si>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</si>
  <si>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</si>
  <si>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</si>
  <si>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</si>
  <si>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</si>
  <si>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</si>
  <si>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</si>
  <si>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</si>
  <si>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</si>
  <si>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</si>
  <si>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</si>
  <si>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</si>
  <si>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</si>
  <si>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</si>
  <si>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</si>
  <si>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</si>
  <si>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</si>
  <si>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</si>
  <si>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</si>
  <si>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</si>
  <si>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</si>
  <si>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</si>
  <si>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</si>
  <si>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</si>
  <si>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</si>
  <si>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</si>
  <si>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</si>
  <si>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</si>
  <si>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</si>
  <si>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</si>
  <si>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</si>
  <si>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</si>
  <si>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</si>
  <si>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</si>
  <si>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</si>
  <si>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</si>
  <si>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</si>
  <si>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</si>
  <si>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</si>
  <si>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</si>
  <si>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</si>
  <si>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</si>
  <si>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</si>
  <si>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</si>
  <si>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</si>
  <si>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</si>
  <si>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</si>
  <si>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</si>
  <si>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</si>
  <si>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</si>
  <si>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</si>
  <si>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</si>
  <si>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</si>
  <si>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</si>
  <si>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</si>
  <si>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</si>
  <si>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</si>
  <si>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</si>
  <si>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</si>
  <si>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</si>
  <si>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</si>
  <si>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</si>
  <si>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</si>
  <si>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</si>
  <si>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</si>
  <si>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</si>
  <si>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</si>
  <si>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</si>
  <si>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</si>
  <si>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</si>
  <si>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</si>
  <si>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</si>
  <si>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</si>
  <si>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</si>
  <si>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</si>
  <si>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</si>
  <si>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</si>
  <si>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</si>
  <si>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</si>
  <si>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</si>
  <si>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</si>
  <si>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</si>
  <si>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</si>
  <si>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</si>
  <si>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</si>
  <si>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</si>
  <si>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</si>
  <si>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</si>
  <si>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</si>
  <si>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</si>
  <si>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</si>
  <si>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</si>
  <si>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</si>
  <si>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</si>
  <si>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</si>
  <si>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</si>
  <si>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</si>
  <si>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</si>
  <si>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</si>
  <si>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</si>
  <si>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</si>
  <si>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</si>
  <si>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</si>
  <si>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</si>
  <si>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</si>
  <si>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</si>
  <si>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</si>
  <si>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</si>
  <si>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</si>
  <si>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</si>
  <si>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</si>
  <si>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</si>
  <si>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</si>
  <si>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</si>
  <si>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</si>
  <si>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</si>
  <si>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</si>
  <si>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</si>
  <si>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</si>
  <si>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</si>
  <si>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</si>
  <si>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</si>
  <si>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</si>
  <si>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</si>
  <si>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</si>
  <si>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</si>
  <si>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</si>
  <si>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</si>
  <si>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</si>
  <si>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</si>
  <si>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</si>
  <si>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</si>
  <si>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</si>
  <si>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</si>
  <si>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</si>
  <si>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</si>
  <si>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</si>
  <si>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</si>
  <si>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</si>
  <si>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</si>
  <si>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</si>
  <si>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</si>
  <si>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</si>
  <si>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</si>
  <si>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</si>
  <si>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</si>
  <si>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</si>
  <si>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</si>
  <si>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</si>
  <si>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</si>
  <si>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</si>
  <si>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</si>
  <si>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</si>
  <si>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</si>
  <si>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</si>
  <si>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</si>
  <si>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</si>
  <si>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</si>
  <si>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</si>
  <si>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</si>
  <si>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</si>
  <si>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</si>
  <si>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</si>
  <si>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</si>
  <si>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</si>
  <si>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</si>
  <si>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</si>
  <si>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</si>
  <si>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</si>
  <si>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</si>
  <si>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</si>
  <si>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</si>
  <si>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</si>
  <si>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</si>
  <si>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</si>
  <si>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</si>
  <si>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</si>
  <si>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</si>
  <si>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</si>
  <si>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</si>
  <si>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</si>
  <si>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</si>
  <si>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</si>
  <si>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</si>
  <si>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</si>
  <si>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</si>
  <si>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</si>
  <si>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</si>
  <si>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</si>
  <si>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</si>
  <si>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</si>
  <si>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</si>
  <si>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</si>
  <si>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</si>
  <si>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</si>
  <si>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</si>
  <si>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</si>
  <si>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</si>
  <si>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</si>
  <si>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</si>
  <si>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</si>
  <si>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</si>
  <si>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</si>
  <si>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</si>
  <si>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</si>
  <si>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</si>
  <si>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</si>
  <si>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</si>
  <si>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</si>
  <si>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</si>
  <si>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</si>
  <si>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</si>
  <si>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</si>
  <si>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</si>
  <si>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</si>
  <si>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</si>
  <si>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</si>
  <si>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</si>
  <si>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</si>
  <si>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</si>
  <si>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</si>
  <si>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</si>
  <si>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</si>
  <si>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</si>
  <si>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</si>
  <si>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</si>
  <si>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</si>
  <si>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</si>
  <si>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</si>
  <si>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</si>
  <si>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</si>
  <si>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</si>
  <si>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</si>
  <si>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</si>
  <si>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</si>
  <si>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</si>
  <si>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</si>
  <si>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</si>
  <si>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</si>
  <si>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</si>
  <si>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</si>
  <si>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</si>
  <si>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</si>
  <si>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</si>
  <si>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</si>
  <si>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</si>
  <si>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</si>
  <si>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</si>
  <si>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</si>
  <si>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</si>
  <si>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</si>
  <si>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</si>
  <si>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</si>
  <si>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</si>
  <si>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</si>
  <si>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</si>
  <si>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</si>
  <si>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</si>
  <si>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</si>
  <si>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</si>
  <si>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</si>
  <si>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</si>
  <si>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</si>
  <si>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</si>
  <si>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</si>
  <si>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</si>
  <si>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</si>
  <si>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</si>
  <si>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</si>
  <si>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</si>
  <si>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</si>
  <si>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</si>
  <si>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</si>
  <si>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</si>
  <si>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</si>
  <si>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</si>
  <si>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</si>
  <si>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</si>
  <si>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</si>
  <si>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</si>
  <si>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</si>
  <si>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</si>
  <si>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</si>
  <si>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</si>
  <si>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</si>
  <si>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</si>
  <si>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</si>
  <si>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</si>
  <si>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</si>
  <si>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</si>
  <si>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</si>
  <si>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</si>
  <si>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</si>
  <si>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</si>
  <si>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</si>
  <si>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</si>
  <si>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</si>
  <si>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</si>
  <si>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</si>
  <si>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</si>
  <si>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</si>
  <si>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</si>
  <si>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</si>
  <si>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</si>
  <si>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</si>
  <si>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</si>
  <si>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</si>
  <si>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</si>
  <si>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</si>
  <si>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</si>
  <si>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</si>
  <si>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</si>
  <si>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</si>
  <si>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</si>
  <si>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</si>
  <si>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</si>
  <si>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</si>
  <si>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</si>
  <si>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</si>
  <si>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</si>
  <si>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</si>
  <si>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</si>
  <si>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</si>
  <si>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</si>
  <si>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</si>
  <si>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</si>
  <si>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</si>
  <si>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</si>
  <si>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</si>
  <si>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</si>
  <si>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</si>
  <si>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</si>
  <si>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</si>
  <si>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</si>
  <si>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</si>
  <si>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</si>
  <si>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</si>
  <si>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</si>
  <si>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</si>
  <si>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</si>
  <si>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</si>
  <si>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</si>
  <si>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</si>
  <si>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</si>
  <si>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</si>
  <si>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</si>
  <si>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</si>
  <si>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</si>
  <si>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</si>
  <si>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</si>
  <si>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</si>
  <si>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</si>
  <si>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</si>
  <si>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</si>
  <si>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</si>
  <si>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</si>
  <si>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</si>
  <si>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</si>
  <si>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</si>
  <si>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</si>
  <si>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</si>
  <si>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</si>
  <si>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</si>
  <si>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</si>
  <si>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</si>
  <si>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</si>
  <si>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</si>
  <si>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</si>
  <si>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</si>
  <si>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</si>
  <si>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</si>
  <si>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</si>
  <si>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</si>
  <si>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</si>
  <si>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</si>
  <si>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</si>
  <si>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</si>
  <si>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</si>
  <si>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</si>
  <si>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</si>
  <si>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</si>
  <si>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</si>
  <si>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</si>
  <si>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</si>
  <si>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</si>
  <si>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</si>
  <si>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</si>
  <si>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</si>
  <si>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</si>
  <si>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</si>
  <si>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</si>
  <si>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</si>
  <si>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</si>
  <si>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</si>
  <si>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</si>
  <si>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</si>
  <si>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</si>
  <si>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</si>
  <si>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</si>
  <si>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</si>
  <si>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</si>
  <si>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</si>
  <si>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</si>
  <si>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</si>
  <si>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</si>
  <si>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</si>
  <si>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</si>
  <si>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</si>
  <si>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</si>
  <si>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</si>
  <si>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</si>
  <si>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</si>
  <si>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</si>
  <si>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</si>
  <si>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</si>
  <si>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</si>
  <si>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</si>
  <si>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</si>
  <si>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</si>
  <si>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</si>
  <si>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</si>
  <si>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</si>
  <si>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</si>
  <si>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</si>
  <si>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</si>
  <si>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</si>
  <si>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</si>
  <si>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</si>
  <si>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</si>
  <si>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</si>
  <si>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</si>
  <si>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</si>
  <si>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</si>
  <si>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</si>
  <si>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</si>
  <si>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</si>
  <si>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</si>
  <si>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</si>
  <si>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</si>
  <si>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</si>
  <si>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</si>
  <si>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</si>
  <si>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</si>
  <si>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</si>
  <si>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</si>
  <si>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</si>
  <si>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</si>
  <si>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</si>
  <si>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</si>
  <si>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</si>
  <si>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</si>
  <si>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</si>
  <si>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</si>
  <si>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</si>
  <si>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</si>
  <si>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</si>
  <si>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</si>
  <si>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</si>
  <si>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</si>
  <si>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</si>
  <si>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</si>
  <si>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</si>
  <si>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</si>
  <si>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</si>
  <si>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</si>
  <si>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</si>
  <si>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</si>
  <si>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</si>
  <si>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</si>
  <si>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</si>
  <si>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</si>
  <si>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</si>
  <si>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</si>
  <si>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</si>
  <si>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</si>
  <si>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</si>
  <si>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</si>
  <si>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</si>
  <si>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</si>
  <si>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</si>
  <si>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</si>
  <si>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</si>
  <si>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</si>
  <si>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</si>
  <si>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</si>
  <si>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</si>
  <si>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</si>
  <si>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</si>
  <si>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</si>
  <si>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</si>
  <si>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</si>
  <si>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</si>
  <si>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</si>
  <si>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</si>
  <si>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</si>
  <si>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</si>
  <si>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</si>
  <si>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</si>
  <si>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</si>
  <si>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</si>
  <si>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</si>
  <si>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</si>
  <si>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</si>
  <si>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</si>
  <si>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</si>
  <si>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</si>
  <si>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</si>
  <si>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</si>
  <si>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</si>
  <si>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</si>
  <si>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</si>
  <si>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</si>
  <si>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</si>
  <si>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</si>
  <si>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</si>
  <si>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</si>
  <si>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</si>
  <si>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</si>
  <si>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</si>
  <si>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</si>
  <si>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</si>
  <si>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</si>
  <si>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</si>
  <si>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</si>
  <si>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</si>
  <si>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</si>
  <si>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</si>
  <si>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</si>
  <si>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</si>
  <si>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</si>
  <si>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</si>
  <si>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</si>
  <si>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</si>
  <si>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</si>
  <si>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</si>
  <si>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</si>
  <si>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</si>
  <si>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</si>
  <si>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</si>
  <si>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</si>
  <si>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</si>
  <si>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</si>
  <si>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</si>
  <si>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</si>
  <si>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</si>
  <si>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</si>
  <si>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</si>
  <si>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</si>
  <si>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</si>
  <si>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</si>
  <si>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</si>
  <si>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</si>
  <si>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</si>
  <si>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</si>
  <si>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</si>
  <si>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</si>
  <si>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</si>
  <si>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</si>
  <si>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</si>
  <si>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</si>
  <si>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</si>
  <si>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</si>
  <si>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</si>
  <si>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</si>
  <si>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</si>
  <si>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</si>
  <si>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</si>
  <si>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</si>
  <si>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</si>
  <si>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</si>
  <si>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</si>
  <si>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</si>
  <si>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</si>
  <si>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</si>
  <si>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</si>
  <si>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</si>
  <si>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</si>
  <si>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</si>
  <si>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</si>
  <si>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</si>
  <si>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</si>
  <si>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</si>
  <si>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</si>
  <si>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</si>
  <si>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</si>
  <si>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</si>
  <si>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</si>
  <si>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</si>
  <si>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</si>
  <si>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</si>
  <si>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</si>
  <si>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</si>
  <si>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</si>
  <si>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</si>
  <si>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</si>
  <si>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</si>
  <si>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</si>
  <si>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</si>
  <si>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</si>
  <si>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</si>
  <si>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</si>
  <si>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</si>
  <si>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</si>
  <si>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</si>
  <si>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</si>
  <si>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</si>
  <si>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</si>
  <si>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</si>
  <si>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</si>
  <si>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</si>
  <si>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</si>
  <si>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</si>
  <si>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</si>
  <si>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</si>
  <si>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</si>
  <si>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</si>
  <si>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</si>
  <si>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</si>
  <si>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</si>
  <si>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</si>
  <si>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</si>
  <si>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</si>
  <si>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</si>
  <si>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</si>
  <si>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</si>
  <si>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</si>
  <si>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</si>
  <si>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</si>
  <si>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</si>
  <si>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</si>
  <si>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</si>
  <si>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</si>
  <si>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</si>
  <si>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</si>
  <si>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</si>
  <si>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</si>
  <si>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</si>
  <si>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</si>
  <si>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</si>
  <si>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</si>
  <si>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</si>
  <si>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</si>
  <si>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</si>
  <si>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</si>
  <si>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</si>
  <si>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</si>
  <si>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</si>
  <si>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</si>
  <si>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</si>
  <si>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</si>
  <si>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</si>
  <si>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</si>
  <si>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</si>
  <si>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</si>
  <si>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</si>
  <si>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</si>
  <si>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</si>
  <si>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</si>
  <si>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</si>
  <si>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</si>
  <si>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</si>
  <si>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</si>
  <si>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</si>
  <si>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</si>
  <si>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</si>
  <si>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</si>
  <si>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</si>
  <si>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</si>
  <si>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</si>
  <si>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</si>
  <si>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</si>
  <si>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</si>
  <si>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</si>
  <si>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</si>
  <si>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</si>
  <si>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</si>
  <si>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</si>
  <si>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</si>
  <si>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</si>
  <si>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</si>
  <si>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</si>
  <si>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</si>
  <si>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</si>
  <si>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</si>
  <si>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</si>
  <si>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</si>
  <si>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</si>
  <si>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</si>
  <si>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</si>
  <si>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</si>
  <si>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</si>
  <si>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</si>
  <si>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</si>
  <si>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</si>
  <si>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</si>
  <si>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</si>
  <si>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</si>
  <si>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</si>
  <si>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</si>
  <si>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</si>
  <si>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</si>
  <si>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</si>
  <si>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</si>
  <si>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</si>
  <si>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</si>
  <si>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</si>
  <si>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</si>
  <si>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</si>
  <si>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</si>
  <si>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</si>
  <si>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</si>
  <si>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</si>
  <si>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</si>
  <si>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</si>
  <si>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</si>
  <si>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</si>
  <si>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</si>
  <si>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</si>
  <si>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</si>
  <si>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</si>
  <si>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</si>
  <si>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</si>
  <si>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</si>
  <si>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</si>
  <si>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</si>
  <si>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</si>
  <si>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</si>
  <si>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</si>
  <si>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</si>
  <si>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</si>
  <si>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</si>
  <si>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</si>
  <si>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</si>
  <si>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</si>
  <si>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</si>
  <si>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</si>
  <si>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</si>
  <si>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</si>
  <si>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</si>
  <si>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</si>
  <si>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</si>
  <si>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</si>
  <si>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</si>
  <si>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</si>
  <si>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</si>
  <si>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</si>
  <si>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</si>
  <si>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</si>
  <si>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</si>
  <si>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</si>
  <si>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</si>
  <si>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</si>
  <si>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</si>
  <si>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</si>
  <si>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</si>
  <si>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</si>
  <si>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</si>
  <si>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</si>
  <si>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</si>
  <si>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</si>
  <si>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</si>
  <si>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</si>
  <si>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</si>
  <si>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</si>
  <si>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</si>
  <si>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</si>
  <si>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</si>
  <si>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</si>
  <si>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</si>
  <si>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</si>
  <si>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</si>
  <si>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</si>
  <si>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</si>
  <si>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</si>
  <si>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</si>
  <si>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</si>
  <si>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</si>
  <si>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</si>
  <si>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</si>
  <si>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</si>
  <si>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</si>
  <si>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</si>
  <si>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</si>
  <si>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</si>
  <si>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</si>
  <si>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</si>
  <si>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</si>
  <si>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</si>
  <si>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</si>
  <si>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</si>
  <si>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</si>
  <si>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</si>
  <si>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</si>
  <si>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</si>
  <si>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</si>
  <si>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</si>
  <si>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</si>
  <si>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</si>
  <si>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</si>
  <si>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</si>
  <si>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</si>
  <si>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</si>
  <si>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</si>
  <si>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</si>
  <si>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</si>
  <si>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</si>
  <si>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</si>
  <si>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</si>
  <si>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</si>
  <si>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</si>
  <si>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</si>
  <si>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</si>
  <si>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</si>
  <si>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</si>
  <si>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</si>
  <si>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</si>
  <si>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</si>
  <si>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</si>
  <si>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</si>
  <si>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</si>
  <si>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</si>
  <si>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</si>
  <si>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</si>
  <si>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</si>
  <si>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</si>
  <si>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</si>
  <si>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</si>
  <si>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</si>
  <si>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</si>
  <si>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</si>
  <si>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</si>
  <si>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</si>
  <si>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</si>
  <si>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</si>
  <si>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</si>
  <si>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</si>
  <si>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</si>
  <si>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</si>
  <si>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</si>
  <si>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</si>
  <si>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</si>
  <si>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</si>
  <si>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</si>
  <si>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</si>
  <si>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</si>
  <si>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</si>
  <si>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</si>
  <si>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</si>
  <si>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</si>
  <si>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</si>
  <si>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</si>
  <si>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</si>
  <si>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</si>
  <si>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</si>
  <si>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</si>
  <si>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</si>
  <si>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</si>
  <si>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</si>
  <si>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</si>
  <si>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</si>
  <si>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</si>
  <si>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</si>
  <si>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</si>
  <si>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</si>
  <si>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</si>
  <si>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</si>
  <si>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</si>
  <si>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</si>
  <si>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</si>
  <si>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</si>
  <si>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</si>
  <si>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</si>
  <si>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</si>
  <si>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</si>
  <si>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</si>
  <si>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</si>
  <si>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</si>
  <si>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</si>
  <si>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</si>
  <si>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</si>
  <si>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</si>
  <si>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</si>
  <si>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</si>
  <si>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</si>
  <si>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</si>
  <si>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</si>
  <si>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</si>
  <si>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</si>
  <si>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</si>
  <si>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</si>
  <si>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</si>
  <si>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</si>
  <si>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</si>
  <si>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</si>
  <si>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</si>
  <si>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</si>
  <si>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</si>
  <si>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</si>
  <si>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</si>
  <si>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</si>
  <si>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</si>
  <si>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</si>
  <si>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</si>
  <si>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</si>
  <si>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</si>
  <si>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</si>
  <si>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</si>
  <si>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</si>
  <si>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</si>
  <si>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</si>
  <si>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</si>
  <si>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</si>
  <si>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</si>
  <si>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</si>
  <si>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</si>
  <si>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</si>
  <si>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</si>
  <si>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</si>
  <si>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</si>
  <si>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</si>
  <si>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</si>
  <si>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</si>
  <si>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</si>
  <si>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</si>
  <si>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</si>
  <si>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</si>
  <si>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</si>
  <si>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</si>
  <si>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</si>
  <si>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</si>
  <si>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</si>
  <si>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</si>
  <si>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</si>
  <si>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</si>
  <si>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</si>
  <si>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</si>
  <si>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</si>
  <si>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</si>
  <si>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</si>
  <si>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</si>
  <si>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</si>
  <si>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</si>
  <si>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</si>
  <si>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</si>
  <si>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</si>
  <si>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</si>
  <si>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</si>
  <si>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</si>
  <si>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</si>
  <si>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</si>
  <si>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</si>
  <si>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</si>
  <si>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</si>
  <si>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</si>
  <si>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</si>
  <si>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</si>
  <si>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</si>
  <si>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</si>
  <si>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</si>
  <si>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</si>
  <si>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</si>
  <si>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</si>
  <si>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</si>
  <si>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</si>
  <si>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</si>
  <si>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</si>
  <si>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</si>
  <si>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</si>
  <si>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</si>
  <si>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</si>
  <si>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</si>
  <si>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</si>
  <si>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</si>
  <si>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</si>
  <si>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</si>
  <si>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</si>
  <si>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</si>
  <si>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</si>
  <si>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</si>
  <si>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</si>
  <si>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</si>
  <si>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</si>
  <si>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</si>
  <si>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</si>
  <si>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</si>
  <si>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</si>
  <si>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</si>
  <si>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</si>
  <si>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</si>
  <si>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</si>
  <si>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</si>
  <si>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</si>
  <si>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</si>
  <si>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</si>
  <si>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</si>
  <si>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</si>
  <si>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</si>
  <si>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</si>
  <si>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</si>
  <si>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</si>
  <si>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</si>
  <si>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</si>
  <si>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</si>
  <si>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</si>
  <si>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</si>
  <si>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</si>
  <si>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</si>
  <si>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</si>
  <si>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</si>
  <si>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</si>
  <si>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</si>
  <si>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</si>
  <si>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</si>
  <si>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</si>
  <si>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</si>
  <si>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</si>
  <si>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</si>
  <si>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</si>
  <si>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</si>
  <si>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</si>
  <si>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</si>
  <si>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</si>
  <si>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</si>
  <si>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</si>
  <si>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</si>
  <si>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</si>
  <si>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</si>
  <si>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</si>
  <si>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</si>
  <si>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</si>
  <si>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</si>
  <si>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</si>
  <si>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</si>
  <si>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</si>
  <si>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</si>
  <si>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</si>
  <si>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</si>
  <si>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</si>
  <si>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</si>
  <si>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</si>
  <si>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</si>
  <si>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</si>
  <si>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</si>
  <si>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</si>
  <si>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</si>
  <si>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</si>
  <si>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</si>
  <si>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</si>
  <si>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</si>
  <si>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</si>
  <si>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</si>
  <si>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</si>
  <si>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</si>
  <si>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</si>
  <si>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</si>
  <si>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</si>
  <si>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</si>
  <si>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</si>
  <si>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</si>
  <si>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</si>
  <si>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</si>
  <si>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</si>
  <si>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</si>
  <si>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</si>
  <si>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</si>
  <si>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</si>
  <si>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</si>
  <si>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</si>
  <si>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</si>
  <si>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</si>
  <si>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</si>
  <si>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</si>
  <si>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</si>
  <si>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</si>
  <si>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</si>
  <si>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</si>
  <si>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</si>
  <si>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</si>
  <si>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</si>
  <si>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</si>
  <si>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</si>
  <si>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</si>
  <si>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</si>
  <si>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</si>
  <si>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</si>
  <si>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</si>
  <si>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</si>
  <si>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</si>
  <si>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</si>
  <si>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</si>
  <si>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</si>
  <si>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</si>
  <si>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</si>
  <si>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</si>
  <si>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</si>
  <si>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</si>
  <si>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</si>
  <si>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</si>
  <si>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</si>
  <si>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</si>
  <si>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</si>
  <si>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</si>
  <si>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</si>
  <si>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</si>
  <si>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</si>
  <si>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</si>
  <si>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</si>
  <si>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</si>
  <si>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</si>
  <si>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</si>
  <si>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</si>
  <si>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</si>
  <si>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</si>
  <si>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</si>
  <si>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</si>
  <si>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</si>
  <si>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</si>
  <si>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</si>
  <si>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</si>
  <si>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</si>
  <si>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</si>
  <si>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</si>
  <si>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</si>
  <si>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</si>
  <si>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</si>
  <si>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</si>
  <si>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</si>
  <si>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</si>
  <si>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</si>
  <si>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</si>
  <si>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</si>
  <si>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</si>
  <si>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</si>
  <si>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</si>
  <si>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</si>
  <si>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</si>
  <si>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</si>
  <si>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</si>
  <si>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</si>
  <si>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</si>
  <si>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</si>
  <si>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</si>
  <si>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</si>
  <si>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</si>
  <si>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</si>
  <si>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</si>
  <si>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</si>
  <si>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</si>
  <si>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</si>
  <si>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</si>
  <si>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</si>
  <si>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</si>
  <si>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</si>
  <si>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</si>
  <si>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</si>
  <si>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</si>
  <si>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</si>
  <si>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</si>
  <si>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</si>
  <si>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</si>
  <si>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</si>
  <si>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</si>
  <si>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</si>
  <si>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</si>
  <si>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</si>
  <si>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</si>
  <si>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</si>
  <si>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</si>
  <si>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</si>
  <si>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</si>
  <si>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</si>
  <si>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</si>
  <si>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</si>
  <si>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</si>
  <si>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</si>
  <si>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</si>
  <si>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</si>
  <si>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</si>
  <si>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</si>
  <si>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</si>
  <si>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</si>
  <si>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</si>
  <si>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</si>
  <si>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</si>
  <si>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</si>
  <si>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</si>
  <si>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</si>
  <si>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</si>
  <si>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</si>
  <si>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</si>
  <si>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</si>
  <si>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</si>
  <si>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</si>
  <si>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</si>
  <si>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</si>
  <si>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</si>
  <si>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</si>
  <si>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</si>
  <si>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</si>
  <si>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</si>
  <si>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</si>
  <si>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</si>
  <si>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</si>
  <si>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</si>
  <si>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</si>
  <si>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</si>
  <si>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</si>
  <si>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</si>
  <si>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</si>
  <si>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</si>
  <si>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</si>
  <si>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</si>
  <si>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</si>
  <si>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</si>
  <si>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</si>
  <si>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</si>
  <si>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</si>
  <si>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</si>
  <si>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</si>
  <si>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</si>
  <si>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</si>
  <si>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</si>
  <si>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</si>
  <si>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</si>
  <si>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</si>
  <si>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</si>
  <si>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</si>
  <si>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</si>
  <si>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</si>
  <si>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</si>
  <si>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</si>
  <si>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</si>
  <si>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</si>
  <si>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</si>
  <si>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</si>
  <si>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</si>
  <si>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</si>
  <si>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</si>
  <si>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</si>
  <si>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</si>
  <si>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</si>
  <si>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</si>
  <si>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</si>
  <si>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</si>
  <si>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</si>
  <si>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</si>
  <si>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</si>
  <si>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</si>
  <si>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</si>
  <si>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</si>
  <si>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</si>
  <si>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</si>
  <si>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</si>
  <si>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</si>
  <si>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</si>
  <si>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</si>
  <si>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</si>
  <si>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</si>
  <si>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</si>
  <si>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</si>
  <si>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</si>
  <si>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</si>
  <si>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</si>
  <si>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</si>
  <si>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</si>
  <si>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</si>
  <si>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</si>
  <si>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</si>
  <si>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</si>
  <si>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</si>
  <si>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</si>
  <si>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</si>
  <si>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</si>
  <si>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</si>
  <si>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</si>
  <si>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</si>
  <si>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</si>
  <si>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</si>
  <si>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</si>
  <si>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</si>
  <si>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</si>
  <si>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</si>
  <si>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</si>
  <si>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</si>
  <si>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</si>
  <si>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</si>
  <si>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</si>
  <si>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</si>
  <si>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</si>
  <si>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</si>
  <si>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</si>
  <si>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</si>
  <si>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</si>
  <si>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</si>
  <si>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</si>
  <si>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</si>
  <si>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</si>
  <si>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</si>
  <si>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</si>
  <si>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</si>
  <si>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</si>
  <si>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</si>
  <si>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</si>
  <si>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</si>
  <si>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</si>
  <si>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</si>
  <si>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</si>
  <si>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</si>
  <si>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</si>
  <si>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</si>
  <si>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</si>
  <si>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</si>
  <si>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</si>
  <si>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</si>
  <si>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</si>
  <si>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</si>
  <si>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</si>
  <si>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</si>
  <si>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</si>
  <si>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</si>
  <si>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</si>
  <si>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</si>
  <si>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</si>
  <si>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</si>
  <si>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</si>
  <si>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</si>
  <si>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</si>
  <si>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</si>
  <si>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</si>
  <si>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</si>
  <si>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</si>
  <si>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</si>
  <si>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</si>
  <si>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</si>
  <si>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</si>
  <si>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</si>
  <si>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</si>
  <si>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</si>
  <si>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</si>
  <si>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</si>
  <si>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</si>
  <si>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</si>
  <si>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</si>
  <si>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</si>
  <si>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</si>
  <si>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</si>
  <si>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</si>
  <si>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</si>
  <si>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</si>
  <si>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</si>
  <si>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</si>
  <si>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</si>
  <si>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</si>
  <si>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</si>
  <si>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</si>
  <si>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</si>
  <si>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</si>
  <si>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</si>
  <si>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</si>
  <si>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</si>
  <si>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</si>
  <si>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</si>
  <si>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</si>
  <si>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</si>
  <si>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</si>
  <si>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</si>
  <si>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</si>
  <si>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</si>
  <si>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</si>
  <si>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</si>
  <si>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</si>
  <si>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</si>
  <si>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</si>
  <si>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</si>
  <si>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</si>
  <si>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</si>
  <si>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</si>
  <si>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</si>
  <si>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</si>
  <si>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</si>
  <si>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</si>
  <si>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</si>
  <si>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</si>
  <si>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</si>
  <si>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</si>
  <si>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</si>
  <si>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</si>
  <si>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</si>
  <si>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</si>
  <si>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</si>
  <si>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</si>
  <si>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</si>
  <si>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</si>
  <si>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</si>
  <si>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</si>
  <si>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</si>
  <si>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</si>
  <si>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</si>
  <si>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</si>
  <si>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</si>
  <si>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</si>
  <si>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</si>
  <si>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</si>
  <si>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</si>
  <si>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</si>
  <si>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</si>
  <si>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</si>
  <si>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</si>
  <si>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</si>
  <si>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</si>
  <si>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</si>
  <si>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</si>
  <si>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</si>
  <si>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</si>
  <si>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</si>
  <si>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</si>
  <si>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</si>
  <si>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</si>
  <si>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</si>
  <si>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</si>
  <si>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</si>
  <si>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</si>
  <si>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</si>
  <si>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</si>
  <si>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</si>
  <si>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</si>
  <si>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</si>
  <si>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</si>
  <si>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</si>
  <si>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</si>
  <si>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</si>
  <si>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</si>
  <si>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</si>
  <si>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</si>
  <si>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</si>
  <si>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</si>
  <si>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</si>
  <si>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</si>
  <si>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</si>
  <si>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</si>
  <si>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</si>
  <si>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</si>
  <si>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</si>
  <si>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</si>
  <si>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</si>
  <si>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</si>
  <si>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</si>
  <si>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</si>
  <si>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</si>
  <si>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</si>
  <si>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</si>
  <si>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</si>
  <si>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</si>
  <si>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</si>
  <si>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</si>
  <si>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</si>
  <si>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</si>
  <si>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</si>
  <si>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</si>
  <si>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</si>
  <si>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</si>
  <si>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</si>
  <si>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</si>
  <si>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</si>
  <si>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</si>
  <si>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</si>
  <si>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</si>
  <si>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</si>
  <si>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</si>
  <si>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</si>
  <si>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</si>
  <si>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</si>
  <si>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</si>
  <si>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</si>
  <si>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</si>
  <si>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</si>
  <si>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</si>
  <si>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</si>
  <si>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</si>
  <si>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</si>
  <si>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</si>
  <si>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</si>
  <si>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</si>
  <si>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</si>
  <si>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</si>
  <si>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</si>
  <si>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</si>
  <si>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</si>
  <si>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</si>
  <si>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</si>
  <si>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</si>
  <si>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</si>
  <si>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</si>
  <si>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</si>
  <si>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</si>
  <si>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</si>
  <si>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</si>
  <si>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</si>
  <si>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</si>
  <si>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</si>
  <si>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</si>
  <si>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</si>
  <si>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</si>
  <si>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</si>
  <si>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</si>
  <si>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</si>
  <si>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</si>
  <si>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</si>
  <si>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</si>
  <si>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</si>
  <si>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</si>
  <si>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</si>
  <si>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</si>
  <si>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</si>
  <si>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</si>
  <si>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</si>
  <si>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</si>
  <si>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</si>
  <si>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</si>
  <si>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</si>
  <si>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</si>
  <si>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</si>
  <si>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</si>
  <si>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</si>
  <si>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</si>
  <si>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</si>
  <si>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</si>
  <si>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</si>
  <si>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</si>
  <si>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</si>
  <si>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</si>
  <si>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</si>
  <si>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</si>
  <si>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</si>
  <si>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</si>
  <si>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</si>
  <si>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</si>
  <si>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</si>
  <si>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</si>
  <si>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</si>
  <si>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</si>
  <si>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</si>
  <si>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</si>
  <si>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</si>
  <si>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</si>
  <si>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</si>
  <si>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</si>
  <si>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</si>
  <si>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</si>
  <si>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</si>
  <si>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</si>
  <si>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</si>
  <si>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</si>
  <si>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</si>
  <si>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</si>
  <si>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</si>
  <si>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</si>
  <si>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</si>
  <si>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</si>
  <si>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</si>
  <si>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</si>
  <si>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</si>
  <si>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</si>
  <si>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</si>
  <si>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</si>
  <si>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</si>
  <si>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</si>
  <si>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</si>
  <si>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</si>
  <si>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</si>
  <si>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</si>
  <si>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</si>
  <si>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</si>
  <si>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</si>
  <si>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</si>
  <si>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</si>
  <si>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</si>
  <si>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</si>
  <si>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</si>
  <si>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</si>
  <si>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</si>
  <si>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</si>
  <si>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</si>
  <si>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</si>
  <si>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</si>
  <si>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</si>
  <si>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</si>
  <si>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</si>
  <si>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</si>
  <si>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</si>
  <si>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</si>
  <si>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</si>
  <si>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</si>
  <si>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</si>
  <si>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</si>
  <si>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</si>
  <si>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</si>
  <si>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</si>
  <si>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</si>
  <si>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</si>
  <si>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</si>
  <si>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</si>
  <si>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</si>
  <si>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</si>
  <si>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</si>
  <si>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</si>
  <si>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</si>
  <si>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</si>
  <si>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</si>
  <si>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</si>
  <si>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</si>
  <si>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</si>
  <si>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</si>
  <si>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</si>
  <si>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</si>
  <si>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</si>
  <si>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</si>
  <si>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</si>
  <si>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</si>
  <si>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</si>
  <si>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</si>
  <si>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</si>
  <si>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</si>
  <si>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</si>
  <si>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</si>
  <si>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</si>
  <si>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</si>
  <si>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</si>
  <si>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</si>
  <si>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</si>
  <si>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</si>
  <si>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</si>
  <si>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</si>
  <si>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</si>
  <si>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</si>
  <si>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</si>
  <si>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</si>
  <si>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</si>
  <si>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</si>
  <si>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</si>
  <si>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</si>
  <si>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</si>
  <si>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</si>
  <si>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</si>
  <si>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</si>
  <si>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</si>
  <si>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</si>
  <si>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</si>
  <si>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</si>
  <si>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</si>
  <si>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</si>
  <si>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</si>
  <si>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</si>
  <si>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</si>
  <si>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</si>
  <si>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</si>
  <si>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</si>
  <si>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</si>
  <si>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</si>
  <si>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</si>
  <si>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</si>
  <si>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</si>
  <si>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</si>
  <si>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</si>
  <si>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</si>
  <si>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</si>
  <si>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</si>
  <si>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</si>
  <si>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</si>
  <si>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</si>
  <si>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</si>
  <si>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</si>
  <si>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</si>
  <si>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</si>
  <si>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</si>
  <si>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</si>
  <si>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</si>
  <si>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</si>
  <si>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</si>
  <si>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</si>
  <si>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</si>
  <si>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</si>
  <si>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</si>
  <si>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</si>
  <si>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</si>
  <si>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</si>
  <si>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</si>
  <si>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</si>
  <si>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</si>
  <si>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</si>
  <si>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</si>
  <si>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</si>
  <si>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</si>
  <si>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</si>
  <si>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</si>
  <si>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</si>
  <si>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</si>
  <si>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</si>
  <si>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</si>
  <si>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</si>
  <si>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</si>
  <si>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</si>
  <si>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</si>
  <si>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</si>
  <si>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</si>
  <si>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</si>
  <si>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</si>
  <si>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</si>
  <si>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</si>
  <si>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</si>
  <si>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</si>
  <si>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</si>
  <si>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</si>
  <si>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</si>
  <si>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</si>
  <si>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</si>
  <si>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</si>
  <si>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</si>
  <si>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</si>
  <si>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</si>
  <si>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</si>
  <si>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</si>
  <si>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</si>
  <si>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</si>
  <si>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</si>
  <si>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</si>
  <si>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</si>
  <si>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</si>
  <si>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</si>
  <si>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</si>
  <si>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</si>
  <si>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</si>
  <si>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</si>
  <si>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</si>
  <si>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</si>
  <si>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</si>
  <si>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</si>
  <si>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</si>
  <si>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</si>
  <si>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</si>
  <si>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</si>
  <si>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</si>
  <si>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</si>
  <si>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</si>
  <si>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</si>
  <si>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</si>
  <si>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</si>
  <si>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</si>
  <si>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</si>
  <si>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</si>
  <si>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</si>
  <si>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</si>
  <si>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</si>
  <si>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</si>
  <si>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</si>
  <si>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</si>
  <si>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</si>
  <si>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</si>
  <si>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</si>
  <si>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</si>
  <si>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</si>
  <si>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</si>
  <si>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</si>
  <si>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</si>
  <si>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</si>
  <si>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</si>
  <si>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</si>
  <si>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</si>
  <si>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</si>
  <si>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</si>
  <si>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</si>
  <si>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</si>
  <si>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</si>
  <si>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</si>
  <si>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</si>
  <si>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</si>
  <si>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</si>
  <si>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</si>
  <si>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</si>
  <si>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</si>
  <si>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</si>
  <si>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</si>
  <si>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</si>
  <si>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</si>
  <si>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</si>
  <si>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</si>
  <si>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</si>
  <si>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</si>
  <si>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</si>
  <si>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</si>
  <si>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</si>
  <si>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</si>
  <si>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</si>
  <si>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</si>
  <si>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</si>
  <si>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</si>
  <si>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</si>
  <si>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</si>
  <si>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</si>
  <si>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</si>
  <si>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</si>
  <si>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</si>
  <si>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</si>
  <si>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</si>
  <si>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</si>
  <si>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</si>
  <si>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</si>
  <si>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</si>
  <si>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</si>
  <si>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</si>
  <si>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</si>
  <si>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</si>
  <si>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</si>
  <si>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</si>
  <si>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</si>
  <si>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</si>
  <si>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</si>
  <si>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</si>
  <si>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</si>
  <si>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</si>
  <si>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</si>
  <si>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</si>
  <si>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</si>
  <si>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</si>
  <si>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</si>
  <si>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</si>
  <si>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</si>
  <si>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</si>
  <si>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</si>
  <si>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</si>
  <si>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</si>
  <si>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</si>
  <si>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</si>
  <si>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</si>
  <si>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</si>
  <si>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</si>
  <si>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</si>
  <si>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</si>
  <si>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</si>
  <si>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</si>
  <si>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</si>
  <si>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</si>
  <si>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</si>
  <si>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</si>
  <si>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</si>
  <si>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</si>
  <si>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</si>
  <si>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</si>
  <si>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</si>
  <si>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</si>
  <si>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</si>
  <si>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</si>
  <si>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</si>
  <si>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</si>
  <si>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</si>
  <si>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</si>
  <si>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</si>
  <si>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</si>
  <si>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</si>
  <si>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</si>
  <si>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</si>
  <si>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</si>
  <si>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</si>
  <si>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</si>
  <si>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</si>
  <si>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</si>
  <si>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</si>
  <si>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</si>
  <si>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</si>
  <si>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</si>
  <si>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</si>
  <si>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</si>
  <si>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</si>
  <si>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</si>
  <si>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</si>
  <si>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</si>
  <si>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</si>
  <si>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</si>
  <si>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</si>
  <si>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</si>
  <si>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</si>
  <si>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</si>
  <si>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</si>
  <si>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</si>
  <si>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</si>
  <si>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</si>
  <si>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</si>
  <si>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</si>
  <si>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</si>
  <si>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</si>
  <si>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</si>
  <si>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</si>
  <si>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</si>
  <si>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</si>
  <si>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</si>
  <si>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</si>
  <si>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</si>
  <si>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</si>
  <si>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</si>
  <si>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</si>
  <si>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</si>
  <si>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</si>
  <si>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</si>
  <si>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</si>
  <si>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</si>
  <si>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</si>
  <si>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</si>
  <si>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</si>
  <si>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</si>
  <si>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</si>
  <si>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</si>
  <si>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</si>
  <si>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</si>
  <si>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</si>
  <si>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</si>
  <si>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</si>
  <si>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</si>
  <si>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</si>
  <si>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</si>
  <si>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</si>
  <si>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</si>
  <si>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</si>
  <si>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</si>
  <si>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</si>
  <si>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</si>
  <si>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</si>
  <si>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</si>
  <si>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</si>
  <si>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</si>
  <si>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</si>
  <si>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</si>
  <si>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</si>
  <si>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</si>
  <si>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</si>
  <si>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</si>
  <si>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</si>
  <si>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</si>
  <si>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</si>
  <si>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</si>
  <si>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</si>
  <si>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</si>
  <si>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</si>
  <si>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</si>
  <si>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</si>
  <si>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</si>
  <si>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</si>
  <si>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</si>
  <si>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</si>
  <si>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</si>
  <si>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</si>
  <si>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</si>
  <si>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</si>
  <si>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</si>
  <si>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</si>
  <si>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</si>
  <si>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</si>
  <si>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</si>
  <si>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</si>
  <si>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</si>
  <si>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</si>
  <si>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</si>
  <si>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</si>
  <si>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</si>
  <si>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</si>
  <si>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</si>
  <si>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</si>
  <si>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</si>
  <si>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</si>
  <si>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</si>
  <si>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</si>
  <si>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</si>
  <si>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</si>
  <si>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</si>
  <si>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</si>
  <si>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</si>
  <si>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</si>
  <si>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</si>
  <si>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</si>
  <si>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</si>
  <si>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</si>
  <si>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</si>
  <si>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</si>
  <si>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</si>
  <si>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</si>
  <si>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</si>
  <si>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</si>
  <si>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</si>
  <si>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</si>
  <si>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</si>
  <si>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</si>
  <si>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</si>
  <si>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</si>
  <si>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</si>
  <si>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</si>
  <si>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</si>
  <si>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</si>
  <si>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</si>
  <si>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</si>
  <si>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</si>
  <si>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</si>
  <si>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</si>
  <si>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</si>
  <si>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</si>
  <si>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</si>
  <si>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</si>
  <si>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</si>
  <si>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</si>
  <si>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</si>
  <si>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</si>
  <si>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</si>
  <si>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</si>
  <si>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</si>
  <si>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</si>
  <si>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</si>
  <si>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</si>
  <si>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</si>
  <si>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</si>
  <si>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</si>
  <si>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</si>
  <si>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</si>
  <si>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</si>
  <si>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</si>
  <si>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</si>
  <si>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</si>
  <si>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</si>
  <si>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</si>
  <si>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</si>
  <si>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</si>
  <si>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</si>
  <si>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</si>
  <si>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</si>
  <si>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</si>
  <si>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</si>
  <si>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</si>
  <si>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</si>
  <si>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</si>
  <si>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</si>
  <si>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</si>
  <si>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</si>
  <si>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</si>
  <si>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</si>
  <si>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</si>
  <si>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</si>
  <si>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</si>
  <si>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</si>
  <si>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</si>
  <si>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</si>
  <si>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</si>
  <si>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</si>
  <si>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</si>
  <si>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</si>
  <si>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</si>
  <si>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</si>
  <si>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</si>
  <si>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</si>
  <si>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</si>
  <si>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</si>
  <si>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</si>
  <si>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</si>
  <si>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</si>
  <si>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</si>
  <si>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</si>
  <si>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</si>
  <si>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</si>
  <si>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</si>
  <si>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</si>
  <si>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</si>
  <si>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</si>
  <si>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</si>
  <si>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</si>
  <si>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</si>
  <si>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</si>
  <si>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</si>
  <si>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</si>
  <si>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</si>
  <si>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</si>
  <si>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</si>
  <si>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</si>
  <si>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</si>
  <si>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</si>
  <si>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</si>
  <si>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</si>
  <si>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</si>
  <si>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</si>
  <si>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</si>
  <si>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</si>
  <si>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</si>
  <si>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</si>
  <si>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</si>
  <si>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</si>
  <si>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</si>
  <si>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</si>
  <si>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</si>
  <si>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</si>
  <si>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</si>
  <si>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</si>
  <si>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</si>
  <si>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</si>
  <si>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</si>
  <si>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</si>
  <si>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</si>
  <si>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</si>
  <si>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</si>
  <si>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</si>
  <si>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</si>
  <si>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</si>
  <si>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</si>
  <si>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</si>
  <si>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</si>
  <si>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</si>
  <si>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</si>
  <si>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</si>
  <si>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</si>
  <si>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</si>
  <si>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</si>
  <si>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</si>
  <si>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</si>
  <si>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</si>
  <si>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</si>
  <si>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</si>
  <si>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</si>
  <si>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</si>
  <si>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</si>
  <si>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</si>
  <si>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</si>
  <si>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</si>
  <si>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</si>
  <si>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</si>
  <si>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</si>
  <si>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</si>
  <si>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</si>
  <si>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</si>
  <si>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</si>
  <si>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</si>
  <si>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</si>
  <si>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</si>
  <si>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</si>
  <si>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</si>
  <si>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</si>
  <si>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</si>
  <si>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</si>
  <si>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</si>
  <si>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</si>
  <si>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</si>
  <si>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</si>
  <si>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</si>
  <si>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</si>
  <si>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</si>
  <si>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</si>
  <si>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</si>
  <si>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</si>
  <si>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</si>
  <si>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</si>
  <si>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</si>
  <si>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</si>
  <si>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</si>
  <si>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</si>
  <si>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</si>
  <si>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</si>
  <si>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</si>
  <si>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</si>
  <si>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</si>
  <si>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</si>
  <si>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</si>
  <si>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</si>
  <si>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</si>
  <si>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</si>
  <si>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</si>
  <si>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</si>
  <si>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</si>
  <si>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</si>
  <si>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</si>
  <si>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</si>
  <si>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</si>
  <si>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</si>
  <si>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</si>
  <si>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</si>
  <si>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</si>
  <si>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</si>
  <si>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</si>
  <si>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</si>
  <si>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</si>
  <si>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</si>
  <si>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</si>
  <si>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</si>
  <si>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</si>
  <si>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</si>
  <si>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</si>
  <si>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</si>
  <si>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</si>
  <si>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</si>
  <si>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</si>
  <si>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</si>
  <si>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</si>
  <si>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</si>
  <si>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</si>
  <si>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</si>
  <si>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</si>
  <si>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</si>
  <si>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</si>
  <si>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</si>
  <si>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</si>
  <si>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</si>
  <si>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</si>
  <si>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</si>
  <si>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</si>
  <si>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</si>
  <si>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</si>
  <si>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</si>
  <si>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</si>
  <si>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</si>
  <si>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</si>
  <si>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</si>
  <si>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</si>
  <si>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</si>
  <si>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</si>
  <si>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</si>
  <si>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</si>
  <si>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</si>
  <si>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</si>
  <si>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</si>
  <si>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</si>
  <si>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</si>
  <si>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</si>
  <si>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</si>
  <si>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</si>
  <si>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</si>
  <si>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</si>
  <si>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</si>
  <si>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</si>
  <si>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</si>
  <si>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</si>
  <si>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</si>
  <si>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</si>
  <si>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</si>
  <si>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</si>
  <si>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</si>
  <si>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</si>
  <si>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</si>
  <si>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</si>
  <si>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</si>
  <si>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</si>
  <si>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</si>
  <si>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</si>
  <si>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</si>
  <si>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</si>
  <si>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</si>
  <si>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</si>
  <si>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</si>
  <si>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</si>
  <si>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</si>
  <si>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</si>
  <si>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</si>
  <si>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</si>
  <si>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</si>
  <si>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</si>
  <si>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</si>
  <si>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</si>
  <si>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</si>
  <si>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</si>
  <si>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</si>
  <si>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</si>
  <si>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</si>
  <si>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</si>
  <si>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</si>
  <si>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</si>
  <si>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</si>
  <si>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</si>
  <si>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</si>
  <si>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</si>
  <si>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</si>
  <si>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</si>
  <si>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</si>
  <si>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</si>
  <si>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</si>
  <si>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</si>
  <si>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</si>
  <si>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</si>
  <si>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</si>
  <si>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</si>
  <si>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</si>
  <si>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</si>
  <si>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</si>
  <si>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</si>
  <si>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</si>
  <si>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</si>
  <si>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</si>
  <si>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</si>
  <si>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</si>
  <si>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</si>
  <si>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</si>
  <si>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</si>
  <si>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</si>
  <si>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</si>
  <si>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</si>
  <si>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</si>
  <si>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</si>
  <si>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</si>
  <si>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</si>
  <si>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</si>
  <si>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</si>
  <si>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</si>
  <si>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</si>
  <si>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</si>
  <si>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</si>
  <si>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</si>
  <si>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</si>
  <si>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</si>
  <si>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</si>
  <si>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</si>
  <si>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</si>
  <si>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</si>
  <si>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</si>
  <si>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</si>
  <si>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</si>
  <si>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</si>
  <si>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</si>
  <si>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</si>
  <si>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</si>
  <si>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</si>
  <si>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</si>
  <si>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</si>
  <si>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</si>
  <si>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</si>
  <si>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</si>
  <si>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</si>
  <si>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</si>
  <si>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</si>
  <si>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</si>
  <si>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</si>
  <si>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</si>
  <si>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</si>
  <si>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</si>
  <si>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</si>
  <si>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</si>
  <si>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</si>
  <si>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</si>
  <si>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</si>
  <si>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</si>
  <si>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</si>
  <si>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</si>
  <si>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</si>
  <si>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</si>
  <si>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</si>
  <si>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</si>
  <si>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</si>
  <si>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</si>
  <si>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</si>
  <si>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</si>
  <si>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</si>
  <si>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</si>
  <si>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</si>
  <si>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</si>
  <si>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</si>
  <si>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</si>
  <si>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</si>
  <si>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</si>
  <si>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</si>
  <si>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</si>
  <si>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</si>
  <si>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</si>
  <si>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</si>
  <si>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</si>
  <si>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</si>
  <si>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</si>
  <si>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</si>
  <si>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</si>
  <si>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</si>
  <si>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</si>
  <si>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</si>
  <si>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</si>
  <si>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</si>
  <si>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</si>
  <si>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</si>
  <si>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</si>
  <si>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</si>
  <si>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</si>
  <si>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</si>
  <si>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</si>
  <si>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</si>
  <si>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</si>
  <si>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</si>
  <si>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</si>
  <si>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</si>
  <si>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</si>
  <si>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</si>
  <si>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</si>
  <si>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</si>
  <si>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</si>
  <si>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</si>
  <si>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</si>
  <si>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</si>
  <si>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</si>
  <si>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</si>
  <si>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</si>
  <si>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</si>
  <si>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</si>
  <si>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</si>
  <si>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</si>
  <si>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</si>
  <si>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</si>
  <si>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</si>
  <si>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</si>
  <si>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</si>
  <si>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</si>
  <si>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</si>
  <si>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</si>
  <si>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</si>
  <si>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</si>
  <si>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</si>
  <si>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</si>
  <si>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</si>
  <si>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</si>
  <si>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</si>
  <si>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</si>
  <si>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</si>
  <si>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</si>
  <si>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</si>
  <si>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</si>
  <si>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</si>
  <si>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</si>
  <si>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</si>
  <si>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</si>
  <si>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</si>
  <si>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</si>
  <si>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</si>
  <si>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</si>
  <si>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</si>
  <si>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</si>
  <si>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</si>
  <si>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</si>
  <si>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</si>
  <si>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</si>
  <si>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</si>
  <si>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</si>
  <si>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</si>
  <si>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</si>
  <si>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</si>
  <si>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</si>
  <si>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</si>
  <si>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</si>
  <si>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</si>
  <si>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</si>
  <si>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</si>
  <si>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</si>
  <si>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</si>
  <si>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</si>
  <si>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</si>
  <si>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</si>
  <si>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</si>
  <si>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</si>
  <si>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</si>
  <si>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</si>
  <si>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</si>
  <si>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</si>
  <si>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</si>
  <si>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</si>
  <si>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</si>
  <si>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</si>
  <si>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</si>
  <si>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</si>
  <si>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</si>
  <si>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</si>
  <si>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</si>
  <si>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</si>
  <si>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</si>
  <si>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</si>
  <si>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</si>
  <si>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</si>
  <si>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</si>
  <si>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</si>
  <si>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</si>
  <si>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</si>
  <si>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</si>
  <si>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</si>
  <si>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</si>
  <si>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</si>
  <si>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</si>
  <si>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</si>
  <si>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</si>
  <si>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</si>
  <si>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</si>
  <si>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</si>
  <si>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</si>
  <si>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</si>
  <si>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</si>
  <si>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</si>
  <si>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</si>
  <si>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</si>
  <si>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</si>
  <si>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</si>
  <si>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</si>
  <si>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</si>
  <si>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</si>
  <si>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</si>
  <si>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</si>
  <si>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</si>
  <si>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</si>
  <si>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</si>
  <si>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</si>
  <si>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</si>
  <si>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</si>
  <si>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</si>
  <si>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</si>
  <si>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</si>
  <si>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</si>
  <si>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</si>
  <si>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</si>
  <si>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</si>
  <si>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</si>
  <si>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</si>
  <si>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</si>
  <si>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</si>
  <si>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</si>
  <si>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</si>
  <si>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</si>
  <si>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</si>
  <si>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</si>
  <si>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</si>
  <si>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</si>
  <si>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</si>
  <si>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</si>
  <si>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</si>
  <si>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</si>
  <si>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</si>
  <si>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</si>
  <si>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</si>
  <si>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</si>
  <si>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</si>
  <si>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</si>
  <si>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</si>
  <si>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</si>
  <si>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</si>
  <si>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</si>
  <si>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</si>
  <si>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</si>
  <si>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</si>
  <si>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</si>
  <si>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</si>
  <si>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</si>
  <si>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</si>
  <si>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</si>
  <si>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</si>
  <si>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</si>
  <si>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</si>
  <si>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</si>
  <si>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</si>
  <si>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</si>
  <si>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</si>
  <si>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</si>
  <si>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</si>
  <si>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</si>
  <si>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</si>
  <si>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</si>
  <si>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</si>
  <si>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</si>
  <si>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</si>
  <si>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</si>
  <si>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</si>
  <si>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</si>
  <si>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</si>
  <si>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</si>
  <si>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</si>
  <si>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</si>
  <si>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</si>
  <si>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</si>
  <si>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</si>
  <si>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</si>
  <si>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</si>
  <si>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</si>
  <si>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</si>
  <si>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</si>
  <si>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</si>
  <si>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</si>
  <si>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</si>
  <si>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</si>
  <si>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</si>
  <si>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</si>
  <si>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</si>
  <si>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</si>
  <si>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</si>
  <si>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</si>
  <si>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</si>
  <si>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</si>
  <si>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</si>
  <si>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</si>
  <si>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</si>
  <si>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</si>
  <si>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</si>
  <si>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</si>
  <si>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</si>
  <si>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</si>
  <si>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</si>
  <si>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</si>
  <si>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</si>
  <si>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</si>
  <si>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</si>
  <si>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</si>
  <si>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</si>
  <si>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</si>
  <si>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</si>
  <si>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</si>
  <si>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</si>
  <si>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</si>
  <si>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</si>
  <si>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</si>
  <si>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</si>
  <si>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</si>
  <si>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</si>
  <si>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</si>
  <si>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</si>
  <si>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</si>
  <si>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</si>
  <si>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</si>
  <si>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</si>
  <si>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</si>
  <si>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</si>
  <si>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</si>
  <si>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</si>
  <si>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</si>
  <si>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</si>
  <si>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</si>
  <si>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</si>
  <si>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</si>
  <si>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</si>
  <si>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</si>
  <si>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</si>
  <si>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</si>
  <si>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</si>
  <si>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</si>
  <si>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</si>
  <si>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</si>
  <si>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</si>
  <si>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</si>
  <si>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</si>
  <si>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</si>
  <si>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</si>
  <si>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</si>
  <si>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</si>
  <si>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</si>
  <si>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</si>
  <si>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</si>
  <si>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</si>
  <si>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</si>
  <si>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</si>
  <si>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</si>
  <si>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</si>
  <si>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</si>
  <si>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</si>
  <si>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</si>
  <si>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</si>
  <si>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</si>
  <si>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</si>
  <si>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</si>
  <si>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</si>
  <si>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</si>
  <si>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</si>
  <si>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</si>
  <si>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</si>
  <si>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</si>
  <si>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</si>
  <si>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</si>
  <si>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</si>
  <si>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</si>
  <si>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</si>
  <si>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</si>
  <si>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</si>
  <si>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</si>
  <si>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</si>
  <si>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</si>
  <si>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</si>
  <si>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</si>
  <si>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</si>
  <si>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</si>
  <si>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</si>
  <si>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</si>
  <si>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</si>
  <si>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</si>
  <si>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</si>
  <si>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</si>
  <si>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</si>
  <si>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</si>
  <si>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</si>
  <si>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</si>
  <si>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</si>
  <si>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</si>
  <si>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</si>
  <si>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</si>
  <si>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</si>
  <si>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</si>
  <si>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</si>
  <si>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</si>
  <si>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</si>
  <si>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</si>
  <si>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</si>
  <si>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</si>
  <si>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</si>
  <si>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</si>
  <si>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</si>
  <si>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</si>
  <si>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</si>
  <si>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</si>
  <si>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</si>
  <si>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</si>
  <si>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</si>
  <si>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</si>
  <si>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</si>
  <si>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</si>
  <si>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</si>
  <si>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</si>
  <si>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</si>
  <si>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</si>
  <si>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</si>
  <si>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</si>
  <si>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</si>
  <si>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</si>
  <si>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</si>
  <si>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</si>
  <si>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</si>
  <si>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</si>
  <si>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</si>
  <si>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</si>
  <si>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</si>
  <si>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</si>
  <si>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</si>
  <si>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</si>
  <si>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</si>
  <si>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</si>
  <si>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</si>
  <si>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</si>
  <si>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</si>
  <si>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</si>
  <si>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</si>
  <si>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</si>
  <si>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</si>
  <si>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</si>
  <si>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</si>
  <si>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</si>
  <si>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</si>
  <si>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</si>
  <si>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</si>
  <si>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</si>
  <si>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</si>
  <si>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</si>
  <si>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</si>
  <si>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</si>
  <si>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</si>
  <si>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</si>
  <si>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</si>
  <si>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</si>
  <si>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</si>
  <si>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</si>
  <si>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</si>
  <si>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</si>
  <si>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</si>
  <si>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</si>
  <si>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</si>
  <si>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</si>
  <si>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</si>
  <si>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</si>
  <si>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</si>
  <si>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</si>
  <si>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</si>
  <si>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</si>
  <si>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</si>
  <si>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</si>
  <si>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</si>
  <si>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</si>
  <si>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</si>
  <si>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</si>
  <si>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</si>
  <si>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</si>
  <si>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</si>
  <si>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</si>
  <si>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</si>
  <si>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</si>
  <si>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</si>
  <si>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</si>
  <si>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</si>
  <si>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</si>
  <si>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</si>
  <si>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</si>
  <si>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</si>
  <si>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</si>
  <si>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</si>
  <si>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</si>
  <si>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</si>
  <si>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</si>
  <si>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</si>
  <si>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</si>
  <si>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</si>
  <si>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</si>
  <si>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</si>
  <si>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</si>
  <si>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</si>
  <si>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</si>
  <si>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</si>
  <si>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</si>
  <si>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</si>
  <si>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</si>
  <si>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</si>
  <si>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</si>
  <si>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</si>
  <si>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</si>
  <si>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</si>
  <si>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</si>
  <si>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</si>
  <si>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</si>
  <si>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</si>
  <si>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</si>
  <si>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</si>
  <si>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</si>
  <si>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</si>
  <si>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</si>
  <si>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</si>
  <si>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</si>
  <si>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</si>
  <si>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</si>
  <si>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</si>
  <si>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</si>
  <si>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</si>
  <si>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</si>
  <si>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</si>
  <si>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</si>
  <si>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</si>
  <si>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</si>
  <si>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</si>
  <si>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</si>
  <si>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</si>
  <si>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</si>
  <si>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</si>
  <si>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</si>
  <si>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</si>
  <si>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</si>
  <si>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</si>
  <si>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</si>
  <si>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</si>
  <si>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</si>
  <si>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</si>
  <si>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</si>
  <si>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</si>
  <si>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</si>
  <si>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</si>
  <si>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</si>
  <si>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</si>
  <si>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</si>
  <si>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</si>
  <si>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</si>
  <si>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</si>
  <si>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</si>
  <si>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</si>
  <si>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</si>
  <si>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</si>
  <si>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</si>
  <si>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</si>
  <si>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</si>
  <si>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</si>
  <si>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</si>
  <si>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</si>
  <si>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</si>
  <si>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</si>
  <si>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</si>
  <si>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</si>
  <si>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</si>
  <si>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</si>
  <si>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</si>
  <si>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</si>
  <si>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</si>
  <si>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</si>
  <si>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</si>
  <si>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</si>
  <si>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</si>
  <si>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</si>
  <si>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</si>
  <si>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</si>
  <si>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</si>
  <si>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</si>
  <si>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</si>
  <si>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</si>
  <si>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</si>
  <si>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</si>
  <si>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</si>
  <si>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</si>
  <si>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</si>
  <si>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</si>
  <si>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</si>
  <si>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</si>
  <si>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</si>
  <si>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</si>
  <si>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</si>
  <si>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</si>
  <si>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</si>
  <si>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</si>
  <si>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</si>
  <si>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</si>
  <si>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</si>
  <si>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</si>
  <si>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</si>
  <si>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</si>
  <si>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</si>
  <si>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</si>
  <si>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</si>
  <si>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</si>
  <si>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</si>
  <si>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</si>
  <si>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</si>
  <si>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</si>
  <si>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</si>
  <si>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</si>
  <si>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</si>
  <si>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</si>
  <si>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</si>
  <si>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</si>
  <si>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</si>
  <si>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</si>
  <si>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</si>
  <si>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</si>
  <si>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</si>
  <si>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</si>
  <si>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</si>
  <si>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</si>
  <si>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</si>
  <si>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</si>
  <si>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</si>
  <si>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</si>
  <si>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</si>
  <si>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</si>
  <si>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</si>
  <si>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</si>
  <si>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</si>
  <si>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</si>
  <si>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</si>
  <si>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</si>
  <si>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</si>
  <si>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</si>
  <si>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</si>
  <si>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</si>
  <si>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</si>
  <si>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</si>
  <si>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</si>
  <si>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</si>
  <si>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</si>
  <si>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</si>
  <si>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</si>
  <si>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</si>
  <si>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</si>
  <si>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</si>
  <si>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</si>
  <si>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</si>
  <si>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</si>
  <si>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</si>
  <si>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</si>
  <si>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</si>
  <si>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</si>
  <si>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</si>
  <si>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</si>
  <si>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</si>
  <si>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</si>
  <si>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</si>
  <si>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</si>
  <si>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</si>
  <si>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</si>
  <si>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</si>
  <si>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</si>
  <si>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</si>
  <si>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</si>
  <si>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</si>
  <si>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</si>
  <si>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</si>
  <si>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</si>
  <si>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</si>
  <si>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</si>
  <si>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</si>
  <si>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</si>
  <si>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</si>
  <si>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</si>
  <si>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</si>
  <si>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</si>
  <si>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</si>
  <si>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</si>
  <si>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</si>
  <si>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</si>
  <si>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</si>
  <si>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</si>
  <si>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</si>
  <si>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</si>
  <si>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</si>
  <si>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</si>
  <si>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</si>
  <si>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</si>
  <si>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</si>
  <si>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</si>
  <si>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</si>
  <si>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</si>
  <si>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</si>
  <si>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</si>
  <si>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</si>
  <si>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</si>
  <si>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</si>
  <si>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</si>
  <si>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</si>
  <si>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</si>
  <si>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</si>
  <si>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</si>
  <si>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</si>
  <si>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</si>
  <si>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</si>
  <si>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</si>
  <si>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</si>
  <si>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</si>
  <si>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</si>
  <si>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</si>
  <si>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</si>
  <si>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</si>
  <si>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</si>
  <si>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</si>
  <si>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</si>
  <si>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</si>
  <si>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</si>
  <si>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</si>
  <si>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</si>
  <si>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</si>
  <si>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</si>
  <si>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</si>
  <si>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</si>
  <si>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</si>
  <si>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</si>
  <si>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</si>
  <si>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</si>
  <si>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</si>
  <si>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</si>
  <si>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</si>
  <si>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</si>
  <si>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</si>
  <si>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</si>
  <si>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</si>
  <si>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</si>
  <si>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</si>
  <si>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</si>
  <si>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</si>
  <si>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</si>
  <si>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</si>
  <si>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</si>
  <si>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</si>
  <si>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</si>
  <si>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</si>
  <si>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</si>
  <si>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</si>
  <si>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</si>
  <si>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</si>
  <si>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</si>
  <si>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</si>
  <si>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</si>
  <si>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</si>
  <si>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</si>
  <si>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</si>
  <si>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</si>
  <si>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</si>
  <si>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</si>
  <si>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</si>
  <si>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</si>
  <si>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</si>
  <si>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</si>
  <si>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</si>
  <si>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</si>
  <si>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</si>
  <si>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</si>
  <si>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</si>
  <si>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</si>
  <si>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</si>
  <si>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</si>
  <si>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</si>
  <si>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</si>
  <si>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</si>
  <si>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</si>
  <si>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</si>
  <si>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</si>
  <si>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</si>
  <si>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</si>
  <si>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</si>
  <si>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</si>
  <si>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</si>
  <si>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</si>
  <si>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</si>
  <si>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</si>
  <si>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</si>
  <si>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</si>
  <si>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</si>
  <si>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</si>
  <si>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</si>
  <si>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</si>
  <si>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</si>
  <si>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</si>
  <si>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</si>
  <si>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</si>
  <si>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</si>
  <si>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</si>
  <si>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</si>
  <si>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</si>
  <si>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</si>
  <si>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</si>
  <si>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</si>
  <si>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</si>
  <si>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</si>
  <si>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</si>
  <si>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</si>
  <si>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</si>
  <si>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</si>
  <si>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</si>
  <si>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</si>
  <si>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</si>
  <si>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</si>
  <si>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</si>
  <si>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</si>
  <si>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</si>
  <si>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</si>
  <si>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</si>
  <si>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</si>
  <si>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</si>
  <si>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</si>
  <si>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</si>
  <si>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</si>
  <si>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</si>
  <si>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</si>
  <si>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</si>
  <si>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</si>
  <si>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</si>
  <si>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</si>
  <si>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</si>
  <si>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</si>
  <si>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</si>
  <si>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</si>
  <si>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</si>
  <si>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</si>
  <si>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</si>
  <si>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</si>
  <si>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</si>
  <si>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</si>
  <si>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</si>
  <si>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</si>
  <si>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</si>
  <si>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</si>
  <si>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</si>
  <si>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</si>
  <si>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</si>
  <si>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</si>
  <si>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</si>
  <si>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</si>
  <si>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</si>
  <si>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</si>
  <si>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</si>
  <si>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</si>
  <si>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</si>
  <si>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</si>
  <si>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</si>
  <si>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</si>
  <si>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</si>
  <si>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</si>
  <si>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</si>
  <si>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</si>
  <si>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</si>
  <si>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</si>
  <si>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</si>
  <si>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</si>
  <si>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</si>
  <si>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</si>
  <si>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</si>
  <si>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</si>
  <si>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</si>
  <si>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</si>
  <si>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</si>
  <si>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</si>
  <si>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</si>
  <si>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</si>
  <si>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</si>
  <si>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</si>
  <si>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</si>
  <si>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</si>
  <si>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</si>
  <si>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</si>
  <si>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</si>
  <si>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</si>
  <si>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</si>
  <si>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</si>
  <si>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</si>
  <si>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</si>
  <si>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</si>
  <si>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</si>
  <si>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</si>
  <si>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</si>
  <si>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</si>
  <si>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</si>
  <si>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</si>
  <si>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</si>
  <si>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</si>
  <si>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</si>
  <si>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</si>
  <si>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</si>
  <si>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</si>
  <si>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</si>
  <si>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</si>
  <si>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</si>
  <si>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</si>
  <si>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</si>
  <si>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</si>
  <si>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</si>
  <si>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</si>
  <si>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</si>
  <si>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</si>
  <si>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</si>
  <si>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</si>
  <si>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</si>
  <si>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</si>
  <si>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</si>
  <si>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</si>
  <si>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</si>
  <si>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</si>
  <si>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</si>
  <si>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</si>
  <si>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</si>
  <si>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</si>
  <si>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</si>
  <si>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</si>
  <si>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</si>
  <si>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</si>
  <si>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</si>
  <si>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</si>
  <si>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</si>
  <si>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</si>
  <si>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</si>
  <si>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</si>
  <si>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</si>
  <si>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</si>
  <si>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</si>
  <si>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</si>
  <si>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</si>
  <si>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</si>
  <si>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</si>
  <si>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</si>
  <si>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</si>
  <si>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</si>
  <si>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</si>
  <si>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</si>
  <si>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</si>
  <si>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</si>
  <si>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</si>
  <si>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</si>
  <si>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</si>
  <si>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</si>
  <si>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</si>
  <si>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</si>
  <si>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</si>
  <si>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</si>
  <si>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</si>
  <si>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</si>
  <si>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</si>
  <si>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</si>
  <si>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</si>
  <si>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</si>
  <si>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</si>
  <si>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</si>
  <si>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</si>
  <si>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</si>
  <si>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</si>
  <si>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</si>
  <si>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</si>
  <si>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</si>
  <si>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</si>
  <si>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</si>
  <si>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</si>
  <si>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</si>
  <si>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</si>
  <si>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</si>
  <si>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</si>
  <si>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</si>
  <si>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</si>
  <si>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</si>
  <si>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</si>
  <si>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</si>
  <si>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</si>
  <si>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</si>
  <si>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</si>
  <si>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</si>
  <si>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</si>
  <si>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</si>
  <si>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</si>
  <si>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</si>
  <si>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</si>
  <si>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</si>
  <si>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</si>
  <si>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</si>
  <si>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</si>
  <si>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</si>
  <si>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</si>
  <si>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</si>
  <si>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</si>
  <si>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</si>
  <si>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</si>
  <si>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</si>
  <si>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</si>
  <si>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</si>
  <si>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</si>
  <si>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</si>
  <si>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</si>
  <si>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</si>
  <si>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</si>
  <si>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</si>
  <si>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</si>
  <si>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</si>
  <si>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</si>
  <si>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</si>
  <si>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</si>
  <si>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</si>
  <si>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</si>
  <si>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</si>
  <si>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</si>
  <si>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</si>
  <si>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</si>
  <si>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</si>
  <si>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</si>
  <si>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</si>
  <si>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</si>
  <si>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</si>
  <si>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</si>
  <si>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</si>
  <si>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</si>
  <si>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</si>
  <si>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</si>
  <si>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</si>
  <si>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</si>
  <si>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</si>
  <si>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</si>
  <si>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</si>
  <si>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</si>
  <si>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</si>
  <si>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</si>
  <si>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</si>
  <si>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</si>
  <si>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</si>
  <si>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</si>
  <si>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</si>
  <si>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</si>
  <si>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</si>
  <si>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</si>
  <si>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</si>
  <si>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</si>
  <si>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</si>
  <si>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</si>
  <si>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</si>
  <si>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</si>
  <si>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</si>
  <si>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</si>
  <si>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</si>
  <si>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</si>
  <si>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</si>
  <si>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</si>
  <si>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</si>
  <si>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</si>
  <si>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</si>
  <si>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</si>
  <si>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</si>
  <si>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</si>
  <si>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</si>
  <si>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</si>
  <si>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</si>
  <si>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</si>
  <si>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</si>
  <si>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</si>
  <si>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</si>
  <si>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</si>
  <si>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</si>
  <si>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</si>
  <si>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</si>
  <si>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</si>
  <si>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</si>
  <si>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</si>
  <si>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</si>
  <si>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</si>
  <si>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</si>
  <si>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</si>
  <si>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</si>
  <si>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</si>
  <si>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</si>
  <si>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</si>
  <si>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</si>
  <si>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</si>
  <si>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</si>
  <si>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</si>
  <si>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</si>
  <si>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</si>
  <si>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</si>
  <si>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</si>
  <si>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</si>
  <si>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</si>
  <si>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</si>
  <si>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</si>
  <si>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</si>
  <si>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</si>
  <si>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</si>
  <si>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</si>
  <si>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</si>
  <si>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</si>
  <si>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</si>
  <si>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</si>
  <si>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</si>
  <si>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</si>
  <si>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</si>
  <si>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</si>
  <si>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</si>
  <si>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</si>
  <si>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</si>
  <si>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</si>
  <si>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</si>
  <si>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</si>
  <si>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</si>
  <si>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</si>
  <si>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</si>
  <si>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</si>
  <si>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</si>
  <si>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</si>
  <si>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</si>
  <si>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</si>
  <si>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</si>
  <si>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</si>
  <si>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</si>
  <si>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</si>
  <si>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</si>
  <si>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</si>
  <si>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</si>
  <si>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</si>
  <si>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</si>
  <si>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</si>
  <si>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</si>
  <si>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</si>
  <si>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</si>
  <si>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</si>
  <si>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</si>
  <si>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</si>
  <si>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</si>
  <si>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</si>
  <si>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</si>
  <si>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</si>
  <si>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</si>
  <si>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</si>
  <si>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</si>
  <si>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</si>
  <si>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</si>
  <si>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</si>
  <si>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</si>
  <si>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</si>
  <si>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</si>
  <si>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</si>
  <si>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</si>
  <si>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</si>
  <si>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</si>
  <si>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</si>
  <si>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</si>
  <si>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</si>
  <si>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</si>
  <si>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</si>
  <si>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</si>
  <si>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</si>
  <si>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</si>
  <si>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</si>
  <si>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</si>
  <si>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</si>
  <si>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</si>
  <si>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</si>
  <si>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</si>
  <si>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</si>
  <si>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</si>
  <si>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</si>
  <si>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</si>
  <si>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</si>
  <si>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</si>
  <si>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</si>
  <si>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</si>
  <si>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</si>
  <si>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</si>
  <si>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</si>
  <si>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</si>
  <si>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</si>
  <si>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</si>
  <si>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</si>
  <si>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</si>
  <si>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</si>
  <si>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</si>
  <si>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</si>
  <si>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</si>
  <si>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</si>
  <si>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</si>
  <si>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</si>
  <si>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</si>
  <si>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</si>
  <si>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</si>
  <si>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</si>
  <si>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</si>
  <si>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</si>
  <si>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</si>
  <si>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</si>
  <si>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</si>
  <si>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</si>
  <si>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</si>
  <si>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</si>
  <si>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</si>
  <si>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</si>
  <si>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</si>
  <si>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</si>
  <si>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</si>
  <si>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</si>
  <si>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</si>
  <si>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</si>
  <si>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</si>
  <si>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</si>
  <si>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</si>
  <si>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</si>
  <si>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</si>
  <si>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</si>
  <si>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</si>
  <si>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</si>
  <si>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</si>
  <si>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</si>
  <si>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</si>
  <si>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</si>
  <si>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</si>
  <si>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</si>
  <si>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</si>
  <si>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</si>
  <si>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</si>
  <si>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</si>
  <si>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</si>
  <si>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</si>
  <si>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</si>
  <si>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</si>
  <si>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</si>
  <si>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</si>
  <si>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</si>
  <si>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</si>
  <si>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</si>
  <si>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</si>
  <si>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</si>
  <si>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</si>
  <si>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</si>
  <si>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</si>
  <si>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</si>
  <si>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</si>
  <si>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</si>
  <si>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</si>
  <si>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</si>
  <si>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</si>
  <si>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</si>
  <si>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</si>
  <si>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</si>
  <si>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</si>
  <si>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</si>
  <si>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</si>
  <si>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</si>
  <si>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</si>
  <si>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</si>
  <si>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</si>
  <si>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</si>
  <si>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</si>
  <si>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</si>
  <si>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</si>
  <si>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</si>
  <si>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</si>
  <si>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</si>
  <si>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</si>
  <si>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</si>
  <si>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</si>
  <si>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</si>
  <si>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</si>
  <si>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</si>
  <si>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</si>
  <si>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</si>
  <si>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</si>
  <si>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</si>
  <si>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</si>
  <si>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</si>
  <si>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</si>
  <si>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</si>
  <si>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</si>
  <si>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</si>
  <si>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</si>
  <si>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</si>
  <si>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</si>
  <si>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</si>
  <si>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</si>
  <si>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</si>
  <si>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</si>
  <si>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</si>
  <si>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</si>
  <si>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</si>
  <si>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</si>
  <si>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</si>
  <si>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</si>
  <si>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</si>
  <si>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</si>
  <si>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</si>
  <si>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</si>
  <si>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</si>
  <si>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</si>
  <si>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</si>
  <si>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</si>
  <si>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</si>
  <si>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</si>
  <si>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</si>
  <si>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</si>
  <si>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</si>
  <si>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</si>
  <si>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</si>
  <si>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</si>
  <si>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</si>
  <si>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</si>
  <si>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</si>
  <si>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</si>
  <si>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</si>
  <si>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</si>
  <si>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</si>
  <si>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</si>
  <si>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</si>
  <si>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</si>
  <si>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</si>
  <si>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</si>
  <si>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</si>
  <si>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</si>
  <si>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</si>
  <si>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</si>
  <si>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</si>
  <si>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</si>
  <si>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</si>
  <si>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</si>
  <si>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</si>
  <si>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</si>
  <si>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</si>
  <si>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</si>
  <si>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</si>
  <si>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</si>
  <si>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</si>
  <si>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</si>
  <si>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</si>
  <si>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</si>
  <si>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</si>
  <si>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</si>
  <si>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</si>
  <si>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</si>
  <si>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</si>
  <si>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</si>
  <si>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</si>
  <si>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</si>
  <si>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</si>
  <si>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</si>
  <si>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</si>
  <si>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</si>
  <si>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</si>
  <si>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</si>
  <si>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</si>
  <si>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</si>
  <si>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</si>
  <si>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</si>
  <si>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</si>
  <si>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</si>
  <si>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</si>
  <si>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</si>
  <si>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</si>
  <si>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</si>
  <si>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</si>
  <si>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</si>
  <si>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</si>
  <si>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</si>
  <si>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</si>
  <si>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</si>
  <si>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</si>
  <si>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</si>
  <si>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</si>
  <si>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</si>
  <si>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</si>
  <si>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</si>
  <si>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</si>
  <si>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</si>
  <si>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</si>
  <si>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</si>
  <si>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</si>
  <si>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</si>
  <si>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</si>
  <si>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</si>
  <si>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</si>
  <si>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</si>
  <si>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</si>
  <si>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</si>
  <si>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</si>
  <si>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</si>
  <si>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</si>
  <si>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</si>
  <si>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</si>
  <si>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</si>
  <si>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</si>
  <si>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</si>
  <si>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</si>
  <si>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</si>
  <si>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</si>
  <si>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</si>
  <si>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</si>
  <si>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</si>
  <si>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</si>
  <si>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</si>
  <si>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</si>
  <si>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</si>
  <si>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</si>
  <si>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</si>
  <si>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</si>
  <si>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</si>
  <si>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</si>
  <si>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</si>
  <si>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</si>
  <si>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</si>
  <si>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</si>
  <si>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</si>
  <si>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</si>
  <si>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</si>
  <si>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</si>
  <si>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</si>
  <si>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</si>
  <si>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</si>
  <si>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</si>
  <si>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</si>
  <si>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</si>
  <si>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</si>
  <si>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</si>
  <si>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</si>
  <si>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</si>
  <si>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</si>
  <si>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</si>
  <si>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</si>
  <si>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</si>
  <si>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</si>
  <si>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</si>
  <si>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</si>
  <si>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</si>
  <si>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</si>
  <si>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</si>
  <si>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</si>
  <si>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</si>
  <si>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</si>
  <si>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</si>
  <si>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</si>
  <si>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</si>
  <si>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</si>
  <si>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</si>
  <si>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</si>
  <si>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</si>
  <si>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</si>
  <si>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</si>
  <si>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</si>
  <si>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</si>
  <si>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</si>
  <si>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</si>
  <si>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</si>
  <si>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</si>
  <si>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</si>
  <si>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</si>
  <si>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</si>
  <si>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</si>
  <si>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</si>
  <si>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</si>
  <si>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</si>
  <si>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</si>
  <si>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</si>
  <si>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</si>
  <si>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</si>
  <si>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</si>
  <si>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</si>
  <si>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</si>
  <si>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</si>
  <si>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</si>
  <si>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</si>
  <si>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</si>
  <si>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</si>
  <si>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</si>
  <si>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</si>
  <si>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</si>
  <si>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</si>
  <si>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</si>
  <si>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</si>
  <si>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</si>
  <si>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</si>
  <si>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</si>
  <si>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</si>
  <si>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</si>
  <si>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</si>
  <si>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</si>
  <si>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</si>
  <si>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</si>
  <si>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</si>
  <si>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</si>
  <si>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</si>
  <si>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</si>
  <si>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</si>
  <si>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</si>
  <si>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</si>
  <si>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</si>
  <si>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</si>
  <si>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</si>
  <si>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</si>
  <si>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</si>
  <si>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</si>
  <si>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</si>
  <si>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</si>
  <si>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</si>
  <si>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</si>
  <si>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</si>
  <si>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</si>
  <si>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</si>
  <si>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</si>
  <si>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</si>
  <si>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</si>
  <si>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</si>
  <si>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</si>
  <si>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</si>
  <si>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</si>
  <si>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</si>
  <si>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</si>
  <si>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</si>
  <si>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</si>
  <si>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</si>
  <si>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</si>
  <si>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</si>
  <si>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</si>
  <si>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</si>
  <si>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</si>
  <si>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</si>
  <si>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</si>
  <si>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</si>
  <si>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</si>
  <si>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</si>
  <si>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</si>
  <si>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</si>
  <si>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</si>
  <si>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</si>
  <si>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</si>
  <si>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</si>
  <si>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</si>
  <si>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</si>
  <si>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</si>
  <si>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</si>
  <si>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</si>
  <si>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</si>
  <si>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</si>
  <si>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</si>
  <si>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</si>
  <si>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</si>
  <si>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</si>
  <si>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</si>
  <si>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</si>
  <si>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</si>
  <si>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</si>
  <si>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</si>
  <si>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</si>
  <si>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</si>
  <si>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</si>
  <si>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</si>
  <si>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</si>
  <si>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</si>
  <si>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</si>
  <si>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</si>
  <si>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</si>
  <si>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</si>
  <si>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</si>
  <si>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</si>
  <si>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</si>
  <si>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</si>
  <si>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</si>
  <si>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</si>
  <si>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</si>
  <si>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</si>
  <si>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</si>
  <si>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</si>
  <si>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</si>
  <si>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</si>
  <si>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</si>
  <si>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</si>
  <si>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</si>
  <si>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</si>
  <si>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</si>
  <si>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</si>
  <si>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</si>
  <si>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</si>
  <si>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</si>
  <si>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</si>
  <si>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</si>
  <si>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</si>
  <si>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</si>
  <si>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</si>
  <si>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</si>
  <si>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</si>
  <si>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</si>
  <si>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</si>
  <si>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</si>
  <si>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</si>
  <si>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</si>
  <si>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</si>
  <si>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</si>
  <si>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</si>
  <si>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</si>
  <si>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</si>
  <si>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</si>
  <si>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</si>
  <si>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</si>
  <si>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</si>
  <si>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</si>
  <si>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</si>
  <si>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</si>
  <si>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</si>
  <si>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</si>
  <si>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</si>
  <si>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</si>
  <si>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</si>
  <si>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</si>
  <si>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</si>
  <si>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</si>
  <si>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</si>
  <si>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</si>
  <si>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</si>
  <si>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</si>
  <si>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</si>
  <si>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</si>
  <si>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</si>
  <si>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</si>
  <si>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</si>
  <si>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</si>
  <si>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</si>
  <si>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</si>
  <si>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</si>
  <si>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</si>
  <si>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</si>
  <si>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</si>
  <si>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</si>
  <si>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</si>
  <si>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</si>
  <si>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</si>
  <si>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</si>
  <si>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</si>
  <si>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</si>
  <si>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</si>
  <si>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</si>
  <si>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</si>
  <si>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</si>
  <si>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</si>
  <si>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</si>
  <si>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</si>
  <si>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</si>
  <si>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</si>
  <si>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</si>
  <si>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</si>
  <si>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</si>
  <si>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</si>
  <si>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</si>
  <si>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</si>
  <si>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</si>
  <si>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</si>
  <si>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</si>
  <si>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</si>
  <si>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</si>
  <si>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</si>
  <si>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</si>
  <si>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</si>
  <si>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</si>
  <si>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</si>
  <si>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</si>
  <si>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</si>
  <si>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</si>
  <si>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</si>
  <si>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</si>
  <si>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</si>
  <si>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</si>
  <si>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</si>
  <si>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</si>
  <si>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</si>
  <si>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</si>
  <si>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</si>
  <si>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</si>
  <si>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</si>
  <si>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</si>
  <si>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</si>
  <si>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</si>
  <si>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</si>
  <si>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</si>
  <si>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</si>
  <si>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</si>
  <si>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</si>
  <si>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</si>
  <si>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</si>
  <si>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</si>
  <si>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</si>
  <si>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</si>
  <si>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</si>
  <si>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</si>
  <si>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</si>
  <si>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</si>
  <si>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</si>
  <si>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</si>
  <si>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</si>
  <si>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</si>
  <si>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</si>
  <si>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</si>
  <si>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</si>
  <si>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</si>
  <si>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</si>
  <si>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</si>
  <si>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</si>
  <si>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</si>
  <si>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</si>
  <si>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</si>
  <si>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</si>
  <si>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</si>
  <si>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</si>
  <si>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</si>
  <si>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</si>
  <si>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</si>
  <si>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</si>
  <si>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</si>
  <si>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</si>
  <si>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</si>
  <si>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</si>
  <si>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</si>
  <si>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</si>
  <si>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</si>
  <si>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</si>
  <si>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</si>
  <si>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</si>
  <si>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</si>
  <si>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</si>
  <si>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</si>
  <si>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</si>
  <si>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</si>
  <si>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</si>
  <si>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</si>
  <si>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</si>
  <si>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</si>
  <si>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</si>
  <si>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</si>
  <si>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</si>
  <si>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</si>
  <si>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</si>
  <si>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</si>
  <si>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</si>
  <si>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</si>
  <si>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</si>
  <si>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</si>
  <si>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</si>
  <si>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</si>
  <si>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</si>
  <si>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</si>
  <si>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</si>
  <si>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</si>
  <si>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</si>
  <si>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</si>
  <si>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</si>
  <si>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</si>
  <si>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</si>
  <si>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</si>
  <si>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</si>
  <si>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</si>
  <si>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</si>
  <si>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</si>
  <si>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</si>
  <si>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</si>
  <si>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</si>
  <si>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</si>
  <si>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</si>
  <si>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</si>
  <si>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</si>
  <si>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</si>
  <si>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</si>
  <si>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</si>
  <si>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</si>
  <si>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</si>
  <si>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</si>
  <si>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</si>
  <si>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</si>
  <si>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</si>
  <si>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</si>
  <si>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</si>
  <si>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</si>
  <si>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</si>
  <si>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</si>
  <si>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</si>
  <si>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</si>
  <si>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</si>
  <si>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</si>
  <si>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</si>
  <si>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</si>
  <si>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</si>
  <si>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</si>
  <si>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</si>
  <si>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</si>
  <si>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</si>
  <si>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</si>
  <si>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</si>
  <si>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</si>
  <si>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</si>
  <si>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</si>
  <si>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</si>
  <si>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</si>
  <si>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</si>
  <si>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</si>
  <si>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</si>
  <si>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</si>
  <si>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</si>
  <si>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</si>
  <si>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</si>
  <si>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</si>
  <si>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</si>
  <si>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</si>
  <si>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</si>
  <si>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</si>
  <si>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</si>
  <si>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</si>
  <si>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</si>
  <si>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</si>
  <si>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</si>
  <si>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</si>
  <si>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</si>
  <si>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</si>
  <si>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</si>
  <si>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</si>
  <si>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</si>
  <si>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</si>
  <si>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</si>
  <si>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</si>
  <si>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</si>
  <si>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</si>
  <si>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</si>
  <si>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</si>
  <si>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</si>
  <si>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</si>
  <si>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</si>
  <si>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</si>
  <si>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</si>
  <si>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</si>
  <si>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</si>
  <si>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</si>
  <si>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</si>
  <si>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</si>
  <si>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</si>
  <si>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</si>
  <si>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</si>
  <si>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</si>
  <si>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</si>
  <si>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</si>
  <si>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</si>
  <si>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</si>
  <si>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</si>
  <si>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</si>
  <si>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</si>
  <si>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</si>
  <si>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</si>
  <si>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</si>
  <si>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</si>
  <si>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</si>
  <si>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</si>
  <si>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</si>
  <si>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</si>
  <si>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</si>
  <si>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</si>
  <si>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</si>
  <si>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</si>
  <si>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</si>
  <si>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</si>
  <si>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</si>
  <si>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</si>
  <si>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</si>
  <si>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</si>
  <si>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</si>
  <si>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</si>
  <si>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</si>
  <si>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</si>
  <si>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</si>
  <si>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</si>
  <si>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</si>
  <si>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</si>
  <si>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</si>
  <si>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</si>
  <si>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</si>
  <si>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</si>
  <si>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</si>
  <si>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</si>
  <si>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</si>
  <si>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</si>
  <si>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</si>
  <si>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</si>
  <si>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</si>
  <si>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</si>
  <si>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</si>
  <si>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</si>
  <si>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</si>
  <si>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</si>
  <si>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</si>
  <si>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</si>
  <si>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</si>
  <si>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</si>
  <si>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</si>
  <si>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</si>
  <si>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</si>
  <si>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</si>
  <si>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</si>
  <si>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</si>
  <si>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</si>
  <si>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</si>
  <si>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</si>
  <si>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</si>
  <si>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</si>
  <si>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</si>
  <si>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</si>
  <si>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</si>
  <si>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</si>
  <si>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</si>
  <si>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</si>
  <si>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</si>
  <si>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</si>
  <si>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</si>
  <si>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</si>
  <si>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</si>
  <si>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</si>
  <si>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</si>
  <si>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</si>
  <si>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</si>
  <si>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</si>
  <si>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</si>
  <si>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</si>
  <si>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</si>
  <si>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</si>
  <si>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</si>
  <si>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</si>
  <si>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</si>
  <si>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</si>
  <si>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</si>
  <si>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</si>
  <si>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</si>
  <si>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</si>
  <si>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</si>
  <si>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</si>
  <si>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</si>
  <si>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</si>
  <si>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</si>
  <si>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</si>
  <si>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</si>
  <si>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</si>
  <si>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</si>
  <si>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</si>
  <si>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</si>
  <si>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</si>
  <si>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</si>
  <si>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</si>
  <si>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</si>
  <si>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</si>
  <si>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</si>
  <si>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</si>
  <si>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</si>
  <si>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</si>
  <si>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</si>
  <si>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</si>
  <si>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</si>
  <si>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</si>
  <si>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</si>
  <si>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</si>
  <si>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</si>
  <si>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</si>
  <si>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</si>
  <si>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</si>
  <si>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</si>
  <si>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</si>
  <si>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</si>
  <si>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</si>
  <si>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</si>
  <si>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</si>
  <si>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</si>
  <si>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</si>
  <si>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</si>
  <si>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</si>
  <si>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</si>
  <si>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</si>
  <si>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</si>
  <si>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</si>
  <si>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</si>
  <si>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</si>
  <si>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</si>
  <si>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</si>
  <si>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</si>
  <si>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</si>
  <si>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</si>
  <si>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</si>
  <si>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</si>
  <si>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</si>
  <si>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</si>
  <si>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</si>
  <si>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</si>
  <si>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</si>
  <si>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</si>
  <si>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</si>
  <si>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</si>
  <si>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</si>
  <si>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</si>
  <si>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</si>
  <si>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</si>
  <si>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</si>
  <si>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</si>
  <si>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</si>
  <si>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</si>
  <si>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</si>
  <si>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</si>
  <si>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</si>
  <si>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</si>
  <si>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</si>
  <si>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</si>
  <si>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</si>
  <si>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</si>
  <si>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</si>
  <si>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</si>
  <si>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</si>
  <si>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</si>
  <si>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</si>
  <si>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</si>
  <si>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</si>
  <si>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</si>
  <si>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</si>
  <si>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</si>
  <si>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</si>
  <si>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</si>
  <si>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</si>
  <si>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</si>
  <si>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</si>
  <si>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</si>
  <si>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</si>
  <si>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</si>
  <si>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</si>
  <si>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</si>
  <si>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</si>
  <si>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</si>
  <si>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</si>
  <si>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</si>
  <si>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</si>
  <si>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</si>
  <si>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</si>
  <si>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</si>
  <si>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</si>
  <si>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</si>
  <si>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</si>
  <si>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</si>
  <si>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</si>
  <si>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</si>
  <si>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</si>
  <si>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</si>
  <si>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</si>
  <si>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</si>
  <si>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</si>
  <si>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</si>
  <si>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</si>
  <si>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</si>
  <si>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</si>
  <si>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</si>
  <si>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</si>
  <si>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</si>
  <si>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</si>
  <si>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</si>
  <si>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</si>
  <si>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</si>
  <si>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</si>
  <si>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</si>
  <si>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</si>
  <si>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</si>
  <si>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</si>
  <si>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</si>
  <si>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</si>
  <si>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</si>
  <si>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</si>
  <si>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</si>
  <si>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</si>
  <si>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</si>
  <si>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</si>
  <si>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</si>
  <si>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</si>
  <si>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</si>
  <si>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</si>
  <si>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</si>
  <si>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</si>
  <si>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</si>
  <si>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</si>
  <si>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</si>
  <si>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</si>
  <si>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</si>
  <si>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</si>
  <si>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</si>
  <si>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</si>
  <si>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</si>
  <si>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</si>
  <si>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</si>
  <si>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</si>
  <si>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</si>
  <si>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</si>
  <si>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</si>
  <si>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</si>
  <si>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</si>
  <si>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</si>
  <si>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</si>
  <si>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</si>
  <si>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</si>
  <si>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</si>
  <si>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</si>
  <si>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</si>
  <si>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</si>
  <si>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</si>
  <si>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</si>
  <si>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</si>
  <si>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</si>
  <si>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</si>
  <si>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</si>
  <si>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</si>
  <si>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</si>
  <si>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</si>
  <si>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</si>
  <si>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</si>
  <si>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</si>
  <si>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</si>
  <si>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</si>
  <si>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</si>
  <si>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</si>
  <si>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</si>
  <si>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</si>
  <si>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</si>
  <si>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</si>
  <si>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</si>
  <si>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</si>
  <si>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</si>
  <si>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</si>
  <si>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</si>
  <si>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</si>
  <si>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</si>
  <si>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</si>
  <si>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</si>
  <si>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</si>
  <si>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</si>
  <si>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</si>
  <si>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</si>
  <si>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</si>
  <si>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</si>
  <si>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</si>
  <si>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</si>
  <si>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</si>
  <si>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</si>
  <si>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</si>
  <si>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</si>
  <si>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</si>
  <si>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</si>
  <si>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</si>
  <si>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</si>
  <si>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</si>
  <si>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</si>
  <si>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</si>
  <si>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</si>
  <si>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</si>
  <si>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</si>
  <si>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</si>
  <si>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</si>
  <si>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</si>
  <si>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</si>
  <si>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</si>
  <si>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</si>
  <si>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</si>
  <si>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</si>
  <si>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</si>
  <si>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</si>
  <si>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</si>
  <si>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</si>
  <si>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</si>
  <si>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</si>
  <si>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</si>
  <si>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</si>
  <si>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</si>
  <si>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</si>
  <si>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</si>
  <si>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</si>
  <si>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</si>
  <si>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</si>
  <si>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</si>
  <si>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</si>
  <si>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</si>
  <si>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</si>
  <si>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</si>
  <si>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</si>
  <si>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</si>
  <si>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</si>
  <si>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</si>
  <si>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</si>
  <si>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</si>
  <si>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</si>
  <si>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</si>
  <si>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</si>
  <si>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</si>
  <si>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</si>
  <si>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</si>
  <si>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</si>
  <si>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</si>
  <si>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</si>
  <si>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</si>
  <si>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</si>
  <si>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</si>
  <si>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</si>
  <si>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</si>
  <si>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</si>
  <si>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</si>
  <si>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</si>
  <si>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</si>
  <si>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</si>
  <si>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</si>
  <si>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</si>
  <si>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</si>
  <si>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</si>
  <si>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</si>
  <si>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</si>
  <si>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</si>
  <si>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</si>
  <si>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</si>
  <si>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</si>
  <si>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</si>
  <si>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</si>
  <si>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</si>
  <si>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</si>
  <si>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</si>
  <si>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</si>
  <si>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</si>
  <si>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</si>
  <si>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</si>
  <si>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</si>
  <si>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</si>
  <si>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</si>
  <si>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</si>
  <si>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</si>
  <si>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</si>
  <si>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</si>
  <si>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</si>
  <si>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</si>
  <si>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</si>
  <si>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</si>
  <si>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</si>
  <si>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</si>
  <si>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</si>
  <si>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</si>
  <si>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</si>
  <si>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</si>
  <si>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</si>
  <si>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</si>
  <si>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</si>
  <si>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</si>
  <si>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</si>
  <si>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</si>
  <si>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</si>
  <si>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</si>
  <si>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</si>
  <si>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</si>
  <si>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</si>
  <si>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</si>
  <si>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</si>
  <si>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</si>
  <si>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</si>
  <si>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</si>
  <si>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</si>
  <si>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</si>
  <si>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</si>
  <si>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</si>
  <si>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</si>
  <si>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</si>
  <si>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</si>
  <si>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</si>
  <si>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</si>
  <si>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</si>
  <si>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</si>
  <si>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</si>
  <si>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</si>
  <si>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</si>
  <si>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</si>
  <si>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</si>
  <si>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</si>
  <si>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</si>
  <si>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</si>
  <si>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</si>
  <si>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</si>
  <si>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</si>
  <si>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</si>
  <si>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</si>
  <si>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</si>
  <si>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</si>
  <si>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</si>
  <si>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</si>
  <si>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</si>
  <si>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</si>
  <si>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</si>
  <si>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</si>
  <si>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</si>
  <si>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</si>
  <si>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</si>
  <si>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</si>
  <si>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</si>
  <si>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</si>
  <si>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</si>
  <si>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</si>
  <si>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</si>
  <si>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</si>
  <si>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</si>
  <si>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</si>
  <si>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</si>
  <si>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</si>
  <si>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</si>
  <si>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</si>
  <si>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</si>
  <si>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</si>
  <si>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</si>
  <si>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</si>
  <si>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</si>
  <si>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</si>
  <si>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</si>
  <si>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</si>
  <si>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</si>
  <si>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</si>
  <si>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</si>
  <si>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</si>
  <si>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</si>
  <si>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</si>
  <si>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</si>
  <si>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</si>
  <si>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</si>
  <si>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</si>
  <si>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</si>
  <si>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</si>
  <si>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</si>
  <si>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</si>
  <si>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</si>
  <si>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</si>
  <si>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</si>
  <si>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</si>
  <si>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</si>
  <si>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</si>
  <si>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</si>
  <si>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</si>
  <si>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</si>
  <si>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</si>
  <si>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</si>
  <si>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</si>
  <si>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</si>
  <si>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</si>
  <si>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</si>
  <si>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</si>
  <si>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</si>
  <si>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</si>
  <si>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</si>
  <si>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</si>
  <si>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</si>
  <si>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</si>
  <si>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</si>
  <si>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</si>
  <si>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</si>
  <si>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</si>
  <si>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</si>
  <si>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</si>
  <si>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</si>
  <si>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</si>
  <si>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</si>
  <si>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</si>
  <si>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</si>
  <si>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</si>
  <si>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</si>
  <si>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</si>
  <si>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</si>
  <si>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</si>
  <si>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</si>
  <si>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</si>
  <si>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</si>
  <si>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</si>
  <si>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</si>
  <si>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</si>
  <si>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</si>
  <si>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</si>
  <si>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</si>
  <si>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</si>
  <si>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</si>
  <si>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</si>
  <si>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</si>
  <si>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</si>
  <si>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</si>
  <si>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</si>
  <si>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</si>
  <si>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</si>
  <si>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</si>
  <si>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</si>
  <si>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</si>
  <si>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</si>
  <si>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</si>
  <si>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</si>
  <si>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</si>
  <si>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</si>
  <si>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</si>
  <si>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</si>
  <si>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</si>
  <si>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</si>
  <si>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</si>
  <si>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</si>
  <si>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</si>
  <si>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</si>
  <si>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</si>
  <si>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</si>
  <si>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</si>
  <si>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</si>
  <si>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</si>
  <si>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</si>
  <si>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</si>
  <si>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</si>
  <si>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</si>
  <si>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</si>
  <si>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</si>
  <si>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</si>
  <si>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</si>
  <si>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</si>
  <si>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</si>
  <si>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</si>
  <si>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</si>
  <si>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</si>
  <si>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</si>
  <si>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</si>
  <si>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</si>
  <si>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</si>
  <si>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</si>
  <si>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</si>
  <si>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</si>
  <si>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</si>
  <si>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</si>
  <si>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</si>
  <si>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</si>
  <si>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</si>
  <si>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</si>
  <si>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</si>
  <si>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</si>
  <si>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</si>
  <si>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</si>
  <si>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</si>
  <si>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</si>
  <si>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</si>
  <si>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</si>
  <si>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</si>
  <si>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</si>
  <si>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</si>
  <si>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</si>
  <si>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</si>
  <si>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</si>
  <si>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</si>
  <si>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</si>
  <si>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</si>
  <si>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</si>
  <si>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</si>
  <si>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</si>
  <si>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</si>
  <si>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</si>
  <si>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</si>
  <si>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</si>
  <si>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</si>
  <si>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</si>
  <si>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</si>
  <si>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</si>
  <si>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</si>
  <si>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</si>
  <si>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</si>
  <si>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</si>
  <si>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</si>
  <si>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</si>
  <si>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</si>
  <si>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</si>
  <si>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</si>
  <si>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</si>
  <si>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</si>
  <si>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</si>
  <si>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</si>
  <si>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</si>
  <si>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</si>
  <si>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</si>
  <si>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</si>
  <si>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</si>
  <si>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</si>
  <si>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</si>
  <si>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</si>
  <si>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</si>
  <si>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</si>
  <si>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</si>
  <si>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</si>
  <si>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</si>
  <si>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</si>
  <si>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</si>
  <si>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</si>
  <si>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</si>
  <si>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</si>
  <si>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</si>
  <si>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</si>
  <si>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</si>
  <si>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</si>
  <si>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</si>
  <si>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</si>
  <si>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</si>
  <si>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</si>
  <si>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</si>
  <si>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</si>
  <si>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</si>
  <si>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</si>
  <si>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</si>
  <si>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</si>
  <si>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</si>
  <si>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</si>
  <si>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</si>
  <si>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</si>
  <si>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</si>
  <si>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</si>
  <si>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</si>
  <si>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</si>
  <si>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</si>
  <si>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</si>
  <si>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</si>
  <si>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</si>
  <si>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</si>
  <si>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</si>
  <si>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</si>
  <si>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</si>
  <si>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</si>
  <si>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</si>
  <si>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</si>
  <si>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</si>
  <si>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</si>
  <si>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</si>
  <si>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</si>
  <si>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</si>
  <si>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</si>
  <si>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</si>
  <si>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</si>
  <si>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</si>
  <si>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</si>
  <si>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</si>
  <si>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</si>
  <si>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</si>
  <si>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</si>
  <si>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</si>
  <si>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</si>
  <si>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</si>
  <si>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</si>
  <si>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</si>
  <si>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</si>
  <si>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</si>
  <si>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</si>
  <si>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</si>
  <si>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</si>
  <si>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</si>
  <si>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</si>
  <si>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</si>
  <si>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</si>
  <si>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</si>
  <si>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</si>
  <si>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</si>
  <si>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</si>
  <si>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</si>
  <si>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</si>
  <si>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</si>
  <si>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</si>
  <si>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</si>
  <si>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</si>
  <si>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</si>
  <si>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</si>
  <si>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</si>
  <si>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</si>
  <si>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</si>
  <si>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</si>
  <si>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</si>
  <si>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</si>
  <si>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</si>
  <si>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</si>
  <si>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</si>
  <si>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</si>
  <si>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</si>
  <si>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</si>
  <si>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</si>
  <si>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</si>
  <si>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</si>
  <si>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</si>
  <si>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</si>
  <si>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</si>
  <si>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</si>
  <si>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</si>
  <si>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</si>
  <si>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</si>
  <si>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</si>
  <si>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</si>
  <si>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</si>
  <si>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</si>
  <si>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</si>
  <si>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</si>
  <si>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</si>
  <si>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</si>
  <si>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</si>
  <si>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</si>
  <si>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</si>
  <si>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</si>
  <si>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</si>
  <si>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</si>
  <si>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</si>
  <si>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</si>
  <si>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</si>
  <si>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</si>
  <si>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</si>
  <si>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</si>
  <si>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</si>
  <si>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</si>
  <si>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</si>
  <si>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</si>
  <si>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</si>
  <si>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</si>
  <si>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</si>
  <si>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</si>
  <si>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</si>
  <si>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</si>
  <si>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</si>
  <si>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</si>
  <si>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</si>
  <si>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</si>
  <si>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</si>
  <si>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</si>
  <si>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</si>
  <si>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</si>
  <si>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</si>
  <si>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</si>
  <si>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</si>
  <si>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</si>
  <si>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</si>
  <si>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</si>
  <si>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</si>
  <si>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</si>
  <si>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</si>
  <si>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</si>
  <si>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</si>
  <si>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</si>
  <si>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</si>
  <si>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</si>
  <si>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</si>
  <si>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</si>
  <si>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</si>
  <si>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</si>
  <si>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</si>
  <si>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</si>
  <si>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</si>
  <si>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</si>
  <si>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</si>
  <si>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</si>
  <si>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</si>
  <si>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</si>
  <si>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</si>
  <si>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</si>
  <si>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</si>
  <si>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</si>
  <si>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</si>
  <si>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</si>
  <si>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</si>
  <si>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</si>
  <si>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</si>
  <si>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</si>
  <si>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</si>
  <si>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</si>
  <si>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</si>
  <si>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</si>
  <si>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</si>
  <si>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</si>
  <si>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</si>
  <si>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</si>
  <si>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</si>
  <si>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</si>
  <si>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</si>
  <si>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</si>
  <si>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</si>
  <si>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</si>
  <si>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</si>
  <si>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</si>
  <si>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</si>
  <si>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</si>
  <si>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</si>
  <si>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</si>
  <si>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</si>
  <si>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</si>
  <si>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</si>
  <si>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</si>
  <si>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</si>
  <si>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</si>
  <si>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</si>
  <si>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</si>
  <si>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</si>
  <si>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</si>
  <si>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</si>
  <si>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</si>
  <si>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</si>
  <si>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</si>
  <si>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</si>
  <si>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</si>
  <si>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</si>
  <si>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</si>
  <si>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</si>
  <si>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</si>
  <si>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</si>
  <si>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</si>
  <si>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</si>
  <si>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</si>
  <si>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</si>
  <si>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</si>
  <si>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</si>
  <si>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</si>
  <si>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</si>
  <si>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</si>
  <si>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</si>
  <si>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</si>
  <si>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</si>
  <si>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</si>
  <si>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</si>
  <si>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</si>
  <si>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</si>
  <si>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</si>
  <si>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</si>
  <si>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</si>
  <si>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</si>
  <si>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</si>
  <si>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</si>
  <si>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</si>
  <si>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</si>
  <si>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</si>
  <si>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</si>
  <si>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</si>
  <si>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</si>
  <si>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</si>
  <si>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</si>
  <si>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</si>
  <si>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</si>
  <si>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</si>
  <si>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</si>
  <si>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</si>
  <si>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</si>
  <si>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</si>
  <si>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</si>
  <si>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</si>
  <si>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</si>
  <si>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</si>
  <si>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</si>
  <si>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</si>
  <si>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</si>
  <si>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</si>
  <si>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</si>
  <si>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</si>
  <si>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</si>
  <si>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</si>
  <si>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</si>
  <si>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</si>
  <si>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</si>
  <si>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</si>
  <si>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</si>
  <si>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</si>
  <si>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</si>
  <si>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</si>
  <si>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</si>
  <si>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</si>
  <si>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</si>
  <si>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</si>
  <si>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</si>
  <si>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</si>
  <si>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</si>
  <si>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</si>
  <si>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</si>
  <si>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</si>
  <si>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</si>
  <si>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</si>
  <si>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</si>
  <si>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</si>
  <si>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</si>
  <si>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</si>
  <si>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</si>
  <si>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</si>
  <si>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</si>
  <si>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</si>
  <si>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</si>
  <si>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</si>
  <si>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</si>
  <si>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</si>
  <si>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</si>
  <si>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</si>
  <si>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</si>
  <si>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</si>
  <si>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</si>
  <si>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</si>
  <si>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</si>
  <si>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</si>
  <si>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</si>
  <si>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</si>
  <si>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</si>
  <si>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</si>
  <si>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</si>
  <si>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</si>
  <si>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</si>
  <si>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</si>
  <si>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</si>
  <si>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</si>
  <si>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</si>
  <si>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</si>
  <si>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</si>
  <si>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</si>
  <si>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</si>
  <si>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</si>
  <si>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</si>
  <si>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</si>
  <si>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</si>
  <si>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</si>
  <si>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</si>
  <si>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</si>
  <si>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</si>
  <si>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</si>
  <si>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</si>
  <si>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</si>
  <si>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</si>
  <si>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</si>
  <si>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</si>
  <si>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</si>
  <si>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</si>
  <si>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</si>
  <si>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</si>
  <si>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</si>
  <si>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</si>
  <si>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</si>
  <si>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</si>
  <si>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</si>
  <si>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</si>
  <si>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</si>
  <si>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</si>
  <si>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</si>
  <si>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</si>
  <si>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</si>
  <si>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</si>
  <si>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</si>
  <si>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</si>
  <si>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</si>
  <si>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</si>
  <si>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</si>
  <si>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</si>
  <si>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</si>
  <si>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</si>
  <si>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</si>
  <si>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</si>
  <si>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</si>
  <si>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</si>
  <si>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</si>
  <si>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</si>
  <si>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</si>
  <si>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</si>
  <si>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</si>
  <si>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</si>
  <si>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</si>
  <si>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</si>
  <si>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</si>
  <si>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</si>
  <si>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</si>
  <si>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</si>
  <si>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</si>
  <si>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</si>
  <si>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</si>
  <si>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</si>
  <si>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</si>
  <si>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</si>
  <si>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</si>
  <si>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</si>
  <si>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</si>
  <si>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</si>
  <si>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</si>
  <si>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</si>
  <si>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</si>
  <si>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</si>
  <si>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</si>
  <si>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</si>
  <si>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</si>
  <si>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</si>
  <si>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</si>
  <si>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</si>
  <si>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</si>
  <si>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</si>
  <si>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</si>
  <si>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</si>
  <si>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</si>
  <si>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</si>
  <si>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</si>
  <si>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</si>
  <si>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</si>
  <si>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</si>
  <si>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</si>
  <si>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</si>
  <si>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</si>
  <si>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</si>
  <si>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</si>
  <si>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</si>
  <si>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</si>
  <si>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</si>
  <si>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</si>
  <si>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</si>
  <si>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</si>
  <si>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</si>
  <si>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</si>
  <si>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</si>
  <si>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</si>
  <si>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</si>
  <si>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</si>
  <si>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</si>
  <si>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</si>
  <si>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</si>
  <si>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</si>
  <si>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</si>
  <si>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</si>
  <si>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</si>
  <si>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</si>
  <si>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</si>
  <si>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</si>
  <si>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</si>
  <si>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</si>
  <si>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</si>
  <si>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</si>
  <si>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</si>
  <si>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</si>
  <si>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</si>
  <si>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</si>
  <si>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</si>
  <si>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</si>
  <si>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</si>
  <si>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</si>
  <si>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</si>
  <si>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</si>
  <si>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</si>
  <si>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</si>
  <si>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</si>
  <si>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</si>
  <si>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</si>
  <si>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</si>
  <si>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</si>
  <si>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</si>
  <si>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</si>
  <si>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</si>
  <si>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</si>
  <si>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</si>
  <si>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</si>
  <si>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</si>
  <si>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</si>
  <si>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</si>
  <si>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</si>
  <si>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</si>
  <si>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</si>
  <si>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</si>
  <si>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</si>
  <si>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</si>
  <si>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</si>
  <si>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</si>
  <si>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</si>
  <si>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</si>
  <si>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</si>
  <si>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</si>
  <si>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</si>
  <si>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</si>
  <si>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</si>
  <si>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</si>
  <si>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</si>
  <si>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</si>
  <si>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</si>
  <si>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</si>
  <si>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</si>
  <si>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</si>
  <si>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</si>
  <si>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</si>
  <si>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</si>
  <si>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</si>
  <si>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</si>
  <si>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</si>
  <si>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</si>
  <si>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</si>
  <si>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</si>
  <si>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</si>
  <si>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</si>
  <si>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</si>
  <si>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</si>
  <si>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</si>
  <si>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</si>
  <si>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</si>
  <si>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</si>
  <si>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</si>
  <si>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</si>
  <si>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</si>
  <si>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</si>
  <si>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</si>
  <si>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</si>
  <si>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</si>
  <si>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</si>
  <si>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</si>
  <si>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</si>
  <si>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</si>
  <si>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</si>
  <si>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</si>
  <si>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</si>
  <si>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</si>
  <si>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</si>
  <si>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</si>
  <si>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</si>
  <si>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</si>
  <si>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</si>
  <si>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</si>
  <si>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</si>
  <si>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</si>
  <si>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</si>
  <si>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</si>
  <si>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</si>
  <si>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</si>
  <si>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</si>
  <si>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</si>
  <si>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</si>
  <si>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</si>
  <si>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</si>
  <si>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</si>
  <si>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</si>
  <si>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</si>
  <si>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</si>
  <si>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</si>
  <si>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</si>
  <si>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</si>
  <si>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</si>
  <si>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</si>
  <si>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</si>
  <si>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</si>
  <si>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</si>
  <si>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</si>
  <si>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</si>
  <si>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</si>
  <si>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</si>
  <si>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</si>
  <si>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</si>
  <si>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</si>
  <si>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</si>
  <si>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</si>
  <si>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</si>
  <si>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</si>
  <si>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</si>
  <si>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</si>
  <si>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</si>
  <si>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</si>
  <si>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</si>
  <si>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</si>
  <si>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</si>
  <si>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</si>
  <si>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</si>
  <si>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</si>
  <si>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</si>
  <si>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</si>
  <si>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</si>
  <si>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</si>
  <si>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</si>
  <si>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</si>
  <si>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</si>
  <si>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</si>
  <si>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</si>
  <si>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</si>
  <si>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</si>
  <si>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</si>
  <si>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</si>
  <si>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</si>
  <si>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</si>
  <si>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</si>
  <si>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</si>
  <si>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</si>
  <si>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</si>
  <si>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</si>
  <si>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</si>
  <si>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</si>
  <si>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</si>
  <si>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</si>
  <si>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</si>
  <si>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</si>
  <si>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</si>
  <si>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</si>
  <si>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</si>
  <si>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</si>
  <si>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</si>
  <si>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</si>
  <si>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</si>
  <si>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</si>
  <si>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</si>
  <si>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</si>
  <si>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</si>
  <si>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</si>
  <si>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</si>
  <si>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</si>
  <si>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</si>
  <si>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</si>
  <si>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</si>
  <si>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</si>
  <si>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</si>
  <si>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</si>
  <si>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</si>
  <si>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</si>
  <si>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</si>
  <si>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</si>
  <si>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</si>
  <si>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</si>
  <si>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</si>
  <si>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</si>
  <si>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</si>
  <si>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</si>
  <si>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</si>
  <si>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</si>
  <si>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</si>
  <si>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</si>
  <si>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</si>
  <si>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</si>
  <si>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</si>
  <si>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</si>
  <si>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</si>
  <si>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</si>
  <si>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</si>
  <si>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</si>
  <si>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</si>
  <si>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</si>
  <si>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</si>
  <si>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</si>
  <si>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</si>
  <si>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</si>
  <si>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</si>
  <si>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</si>
  <si>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</si>
  <si>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</si>
  <si>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</si>
  <si>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</si>
  <si>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</si>
  <si>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</si>
  <si>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</si>
  <si>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</si>
  <si>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</si>
  <si>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</si>
  <si>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</si>
  <si>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</si>
  <si>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</si>
  <si>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</si>
  <si>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</si>
  <si>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</si>
  <si>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</si>
  <si>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</si>
  <si>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</si>
  <si>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</si>
  <si>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</si>
  <si>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</si>
  <si>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</si>
  <si>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</si>
  <si>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</si>
  <si>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</si>
  <si>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</si>
  <si>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</si>
  <si>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</si>
  <si>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</si>
  <si>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</si>
  <si>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</si>
  <si>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</si>
  <si>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</si>
  <si>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</si>
  <si>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</si>
  <si>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</si>
  <si>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</si>
  <si>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</si>
  <si>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</si>
  <si>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</si>
  <si>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</si>
  <si>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</si>
  <si>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</si>
  <si>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</si>
  <si>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</si>
  <si>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</si>
  <si>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</si>
  <si>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</si>
  <si>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</si>
  <si>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</si>
  <si>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</si>
  <si>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</si>
  <si>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</si>
  <si>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</si>
  <si>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</si>
  <si>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</si>
  <si>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</si>
  <si>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</si>
  <si>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</si>
  <si>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</si>
  <si>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</si>
  <si>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</si>
  <si>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</si>
  <si>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</si>
  <si>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</si>
  <si>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</si>
  <si>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</si>
  <si>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</si>
  <si>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</si>
  <si>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</si>
  <si>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</si>
  <si>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</si>
  <si>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</si>
  <si>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</si>
  <si>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</si>
  <si>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</si>
  <si>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</si>
  <si>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</si>
  <si>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</si>
  <si>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</si>
  <si>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</si>
  <si>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</si>
  <si>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</si>
  <si>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</si>
  <si>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</si>
  <si>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</si>
  <si>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</si>
  <si>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</si>
  <si>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</si>
  <si>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</si>
  <si>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</si>
  <si>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</si>
  <si>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</si>
  <si>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</si>
  <si>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</si>
  <si>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</si>
  <si>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</si>
  <si>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</si>
  <si>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</si>
  <si>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</si>
  <si>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</si>
  <si>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</si>
  <si>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</si>
  <si>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</si>
  <si>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</si>
  <si>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</si>
  <si>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</si>
  <si>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</si>
  <si>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</si>
  <si>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</si>
  <si>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</si>
  <si>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</si>
  <si>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</si>
  <si>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</si>
  <si>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</si>
  <si>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</si>
  <si>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</si>
  <si>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</si>
  <si>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</si>
  <si>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</si>
  <si>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</si>
  <si>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</si>
  <si>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</si>
  <si>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</si>
  <si>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</si>
  <si>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</si>
  <si>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</si>
  <si>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</si>
  <si>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</si>
  <si>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</si>
  <si>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</si>
  <si>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</si>
  <si>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</si>
  <si>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</si>
  <si>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</si>
  <si>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</si>
  <si>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</si>
  <si>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</si>
  <si>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</si>
  <si>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</si>
  <si>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</si>
  <si>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</si>
  <si>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</si>
  <si>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</si>
  <si>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</si>
  <si>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</si>
  <si>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</si>
  <si>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</si>
  <si>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</si>
  <si>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</si>
  <si>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</si>
  <si>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</si>
  <si>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</si>
  <si>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</si>
  <si>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</si>
  <si>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</si>
  <si>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</si>
  <si>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</si>
  <si>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</si>
  <si>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</si>
  <si>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</si>
  <si>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</si>
  <si>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</si>
  <si>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</si>
  <si>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</si>
  <si>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</si>
  <si>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</si>
  <si>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</si>
  <si>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</si>
  <si>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</si>
  <si>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</si>
  <si>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</si>
  <si>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</si>
  <si>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</si>
  <si>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</si>
  <si>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</si>
  <si>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</si>
  <si>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</si>
  <si>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</si>
  <si>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</si>
  <si>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</si>
  <si>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</si>
  <si>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</si>
  <si>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</si>
  <si>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</si>
  <si>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</si>
  <si>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</si>
  <si>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</si>
  <si>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</si>
  <si>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</si>
  <si>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</si>
  <si>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</si>
  <si>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</si>
  <si>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</si>
  <si>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</si>
  <si>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</si>
  <si>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</si>
  <si>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</si>
  <si>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</si>
  <si>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</si>
  <si>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</si>
  <si>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</si>
  <si>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</si>
  <si>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</si>
  <si>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</si>
  <si>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</si>
  <si>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</si>
  <si>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</si>
  <si>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</si>
  <si>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</si>
  <si>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</si>
  <si>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</si>
  <si>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</si>
  <si>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</si>
  <si>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</si>
  <si>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</si>
  <si>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</si>
  <si>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</si>
  <si>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</si>
  <si>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</si>
  <si>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</si>
  <si>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</si>
  <si>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</si>
  <si>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</si>
  <si>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</si>
  <si>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</si>
  <si>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</si>
  <si>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</si>
  <si>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</si>
  <si>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</si>
  <si>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</si>
  <si>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</si>
  <si>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</si>
  <si>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</si>
  <si>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</si>
  <si>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</si>
  <si>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</si>
  <si>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</si>
  <si>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</si>
  <si>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</si>
  <si>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</si>
  <si>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</si>
  <si>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</si>
  <si>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</si>
  <si>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</si>
  <si>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</si>
  <si>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</si>
  <si>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</si>
  <si>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</si>
  <si>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</si>
  <si>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</si>
  <si>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</si>
  <si>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</si>
  <si>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</si>
  <si>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</si>
  <si>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</si>
  <si>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</si>
  <si>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</si>
  <si>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</si>
  <si>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</si>
  <si>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</si>
  <si>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</si>
  <si>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</si>
  <si>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</si>
  <si>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</si>
  <si>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</si>
  <si>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</si>
  <si>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</si>
  <si>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</si>
  <si>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</si>
  <si>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</si>
  <si>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</si>
  <si>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</si>
  <si>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</si>
  <si>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</si>
  <si>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</si>
  <si>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</si>
  <si>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</si>
  <si>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</si>
  <si>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</si>
  <si>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</si>
  <si>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</si>
  <si>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</si>
  <si>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</si>
  <si>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</si>
  <si>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</si>
  <si>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</si>
  <si>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</si>
  <si>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</si>
  <si>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</si>
  <si>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</si>
  <si>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</si>
  <si>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</si>
  <si>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</si>
  <si>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</si>
  <si>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</si>
  <si>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</si>
  <si>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</si>
  <si>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</si>
  <si>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</si>
  <si>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</si>
  <si>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</si>
  <si>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</si>
  <si>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</si>
  <si>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</si>
  <si>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</si>
  <si>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</si>
  <si>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</si>
  <si>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</si>
  <si>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</si>
  <si>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</si>
  <si>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</si>
  <si>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</si>
  <si>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</si>
  <si>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</si>
  <si>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</si>
  <si>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</si>
  <si>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</si>
  <si>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</si>
  <si>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</si>
  <si>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</si>
  <si>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</si>
  <si>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</si>
  <si>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</si>
  <si>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</si>
  <si>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</si>
  <si>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</si>
  <si>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</si>
  <si>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</si>
  <si>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</si>
  <si>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</si>
  <si>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</si>
  <si>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</si>
  <si>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</si>
  <si>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</si>
  <si>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</si>
  <si>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</si>
  <si>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</si>
  <si>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</si>
  <si>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</si>
  <si>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</si>
  <si>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</si>
  <si>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</si>
  <si>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</si>
  <si>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</si>
  <si>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</si>
  <si>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</si>
  <si>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</si>
  <si>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</si>
  <si>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</si>
  <si>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</si>
  <si>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</si>
  <si>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</si>
  <si>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</si>
  <si>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</si>
  <si>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</si>
  <si>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</si>
  <si>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</si>
  <si>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</si>
  <si>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</si>
  <si>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</si>
  <si>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</si>
  <si>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</si>
  <si>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</si>
  <si>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</si>
  <si>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</si>
  <si>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</si>
  <si>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</si>
  <si>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</si>
  <si>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</si>
  <si>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</si>
  <si>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</si>
  <si>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</si>
  <si>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</si>
  <si>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</si>
  <si>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</si>
  <si>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</si>
  <si>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</si>
  <si>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</si>
  <si>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</si>
  <si>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</si>
  <si>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</si>
  <si>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</si>
  <si>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</si>
  <si>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</si>
  <si>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</si>
  <si>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</si>
  <si>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</si>
  <si>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</si>
  <si>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</si>
  <si>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</si>
  <si>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</si>
  <si>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</si>
  <si>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</si>
  <si>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</si>
  <si>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</si>
  <si>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</si>
  <si>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</si>
  <si>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</si>
  <si>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</si>
  <si>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</si>
  <si>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</si>
  <si>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</si>
  <si>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</si>
  <si>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</si>
  <si>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</si>
  <si>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</si>
  <si>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</si>
  <si>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</si>
  <si>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</si>
  <si>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</si>
  <si>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</si>
  <si>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</si>
  <si>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</si>
  <si>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</si>
  <si>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</si>
  <si>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</si>
  <si>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</si>
  <si>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</si>
  <si>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</si>
  <si>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</si>
  <si>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</si>
  <si>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</si>
  <si>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</si>
  <si>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</si>
  <si>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</si>
  <si>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</si>
  <si>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</si>
  <si>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</si>
  <si>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</si>
  <si>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</si>
  <si>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</si>
  <si>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</si>
  <si>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</si>
  <si>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</si>
  <si>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</si>
  <si>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</si>
  <si>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</si>
  <si>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</si>
  <si>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</si>
  <si>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</si>
  <si>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</si>
  <si>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</si>
  <si>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</si>
  <si>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</si>
  <si>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</si>
  <si>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</si>
  <si>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</si>
  <si>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</si>
  <si>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</si>
  <si>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</si>
  <si>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</si>
  <si>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</si>
  <si>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</si>
  <si>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</si>
  <si>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</si>
  <si>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</si>
  <si>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</si>
  <si>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</si>
  <si>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</si>
  <si>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</si>
  <si>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</si>
  <si>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</si>
  <si>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</si>
  <si>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</si>
  <si>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</si>
  <si>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</si>
  <si>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</si>
  <si>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</si>
  <si>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</si>
  <si>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</si>
  <si>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</si>
  <si>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</si>
  <si>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</si>
  <si>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</si>
  <si>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</si>
  <si>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</si>
  <si>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</si>
  <si>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</si>
  <si>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</si>
  <si>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</si>
  <si>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</si>
  <si>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</si>
  <si>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</si>
  <si>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</si>
  <si>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</si>
  <si>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</si>
  <si>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</si>
  <si>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</si>
  <si>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</si>
  <si>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</si>
  <si>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</si>
  <si>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</si>
  <si>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</si>
  <si>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</si>
  <si>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</si>
  <si>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</si>
  <si>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</si>
  <si>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</si>
  <si>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</si>
  <si>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</si>
  <si>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</si>
  <si>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</si>
  <si>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</si>
  <si>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</si>
  <si>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</si>
  <si>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</si>
  <si>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</si>
  <si>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</si>
  <si>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</si>
  <si>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</si>
  <si>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</si>
  <si>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</si>
  <si>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</si>
  <si>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</si>
  <si>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</si>
  <si>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</si>
  <si>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</si>
  <si>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</si>
  <si>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</si>
  <si>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</si>
  <si>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</si>
  <si>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</si>
  <si>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</si>
  <si>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</si>
  <si>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</si>
  <si>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</si>
  <si>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</si>
  <si>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</si>
  <si>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</si>
  <si>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</si>
  <si>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</si>
  <si>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</si>
  <si>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</si>
  <si>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</si>
  <si>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</si>
  <si>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</si>
  <si>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</si>
  <si>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</si>
  <si>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</si>
  <si>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</si>
  <si>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</si>
  <si>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</si>
  <si>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</si>
  <si>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</si>
  <si>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</si>
  <si>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</si>
  <si>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</si>
  <si>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</si>
  <si>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</si>
  <si>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</si>
  <si>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</si>
  <si>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</si>
  <si>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</si>
  <si>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</si>
  <si>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</si>
  <si>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</si>
  <si>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</si>
  <si>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</si>
  <si>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</si>
  <si>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</si>
  <si>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</si>
  <si>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</si>
  <si>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</si>
  <si>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</si>
  <si>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</si>
  <si>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</si>
  <si>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</si>
  <si>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</si>
  <si>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</si>
  <si>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</si>
  <si>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</si>
  <si>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</si>
  <si>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</si>
  <si>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</si>
  <si>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</si>
  <si>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</si>
  <si>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</si>
  <si>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</si>
  <si>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</si>
  <si>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</si>
  <si>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</si>
  <si>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</si>
  <si>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</si>
  <si>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</si>
  <si>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</si>
  <si>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</si>
  <si>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</si>
  <si>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</si>
  <si>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</si>
  <si>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</si>
  <si>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</si>
  <si>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</si>
  <si>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</si>
  <si>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</si>
  <si>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</si>
  <si>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</si>
  <si>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</si>
  <si>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</si>
  <si>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</si>
  <si>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</si>
  <si>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</si>
  <si>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</si>
  <si>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</si>
  <si>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</si>
  <si>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</si>
  <si>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</si>
  <si>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</si>
  <si>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</si>
  <si>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</si>
  <si>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</si>
  <si>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</si>
  <si>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</si>
  <si>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</si>
  <si>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</si>
  <si>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</si>
  <si>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</si>
  <si>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</si>
  <si>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</si>
  <si>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</si>
  <si>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</si>
  <si>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</si>
  <si>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</si>
  <si>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</si>
  <si>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</si>
  <si>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</si>
  <si>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</si>
  <si>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</si>
  <si>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</si>
  <si>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</si>
  <si>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</si>
  <si>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</si>
  <si>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</si>
  <si>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</si>
  <si>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</si>
  <si>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</si>
  <si>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</si>
  <si>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</si>
  <si>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</si>
  <si>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</si>
  <si>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</si>
  <si>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</si>
  <si>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</si>
  <si>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</si>
  <si>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</si>
  <si>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</si>
  <si>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</si>
  <si>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</si>
  <si>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</si>
  <si>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</si>
  <si>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</si>
  <si>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</si>
  <si>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</si>
  <si>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</si>
  <si>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</si>
  <si>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</si>
  <si>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</si>
  <si>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</si>
  <si>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</si>
  <si>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</si>
  <si>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</si>
  <si>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</si>
  <si>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</si>
  <si>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</si>
  <si>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</si>
  <si>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</si>
  <si>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</si>
  <si>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</si>
  <si>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</si>
  <si>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</si>
  <si>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</si>
  <si>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</si>
  <si>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</si>
  <si>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</si>
  <si>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</si>
  <si>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</si>
  <si>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</si>
  <si>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</si>
  <si>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</si>
  <si>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</si>
  <si>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</si>
  <si>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</si>
  <si>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</si>
  <si>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</si>
  <si>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</si>
  <si>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</si>
  <si>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</si>
  <si>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</si>
  <si>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</si>
  <si>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</si>
  <si>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</si>
  <si>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</si>
  <si>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</si>
  <si>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</si>
  <si>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</si>
  <si>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</si>
  <si>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</si>
  <si>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</si>
  <si>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</si>
  <si>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</si>
  <si>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</si>
  <si>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</si>
  <si>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</si>
  <si>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</si>
  <si>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</si>
  <si>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</si>
  <si>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</si>
  <si>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</si>
  <si>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</si>
  <si>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</si>
  <si>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</si>
  <si>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</si>
  <si>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</si>
  <si>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</si>
  <si>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</si>
  <si>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</si>
  <si>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</si>
  <si>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</si>
  <si>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</si>
  <si>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</si>
  <si>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</si>
  <si>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</si>
  <si>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</si>
  <si>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</si>
  <si>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</si>
  <si>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</si>
  <si>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</si>
  <si>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</si>
  <si>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</si>
  <si>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</si>
  <si>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</si>
  <si>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</si>
  <si>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</si>
  <si>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</si>
  <si>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</si>
  <si>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</si>
  <si>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</si>
  <si>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</si>
  <si>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</si>
  <si>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</si>
  <si>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</si>
  <si>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</si>
  <si>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</si>
  <si>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</si>
  <si>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</si>
  <si>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</si>
  <si>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</si>
  <si>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</si>
  <si>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</si>
  <si>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</si>
  <si>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</si>
  <si>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</si>
  <si>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</si>
  <si>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</si>
  <si>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</si>
  <si>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</si>
  <si>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</si>
  <si>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</si>
  <si>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</si>
  <si>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</si>
  <si>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</si>
  <si>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</si>
  <si>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</si>
  <si>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</si>
  <si>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</si>
  <si>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</si>
  <si>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</si>
  <si>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</si>
  <si>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</si>
  <si>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</si>
  <si>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</si>
  <si>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</si>
  <si>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</si>
  <si>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</si>
  <si>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</si>
  <si>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</si>
  <si>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</si>
  <si>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</si>
  <si>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</si>
  <si>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</si>
  <si>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</si>
  <si>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</si>
  <si>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</si>
  <si>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</si>
  <si>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</si>
  <si>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</si>
  <si>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</si>
  <si>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</si>
  <si>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</si>
  <si>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</si>
  <si>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</si>
  <si>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</si>
  <si>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</si>
  <si>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</si>
  <si>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</si>
  <si>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</si>
  <si>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</si>
  <si>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</si>
  <si>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</si>
  <si>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</si>
  <si>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</si>
  <si>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</si>
  <si>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</si>
  <si>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</si>
  <si>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</si>
  <si>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</si>
  <si>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</si>
  <si>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</si>
  <si>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</si>
  <si>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</si>
  <si>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</si>
  <si>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</si>
  <si>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</si>
  <si>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</si>
  <si>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</si>
  <si>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</si>
  <si>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</si>
  <si>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</si>
  <si>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</si>
  <si>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</si>
  <si>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</si>
  <si>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</si>
  <si>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</si>
  <si>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</si>
  <si>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</si>
  <si>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</si>
  <si>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</si>
  <si>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</si>
  <si>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</si>
  <si>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</si>
  <si>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</si>
  <si>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</si>
  <si>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</si>
  <si>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</si>
  <si>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</si>
  <si>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</si>
  <si>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</si>
  <si>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</si>
  <si>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</si>
  <si>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</si>
  <si>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</si>
  <si>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</si>
  <si>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</si>
  <si>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</si>
  <si>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</si>
  <si>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</si>
  <si>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</si>
  <si>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</si>
  <si>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</si>
  <si>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</si>
  <si>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</si>
  <si>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</si>
  <si>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</si>
  <si>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</si>
  <si>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</si>
  <si>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</si>
  <si>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</si>
  <si>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</si>
  <si>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</si>
  <si>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</si>
  <si>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</si>
  <si>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</si>
  <si>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</si>
  <si>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</si>
  <si>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</si>
  <si>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</si>
  <si>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</si>
  <si>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</si>
  <si>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</si>
  <si>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</si>
  <si>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</si>
  <si>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</si>
  <si>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</si>
  <si>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</si>
  <si>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</si>
  <si>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</si>
  <si>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</si>
  <si>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</si>
  <si>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</si>
  <si>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</si>
  <si>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</si>
  <si>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</si>
  <si>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</si>
  <si>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</si>
  <si>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</si>
  <si>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</si>
  <si>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</si>
  <si>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</si>
  <si>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</si>
  <si>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</si>
  <si>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</si>
  <si>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</si>
  <si>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</si>
  <si>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</si>
  <si>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</si>
  <si>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</si>
  <si>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</si>
  <si>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</si>
  <si>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</si>
  <si>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</si>
  <si>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</si>
  <si>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</si>
  <si>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</si>
  <si>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</si>
  <si>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</si>
  <si>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</si>
  <si>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</si>
  <si>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</si>
  <si>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</si>
  <si>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</si>
  <si>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</si>
  <si>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</si>
  <si>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</si>
  <si>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</si>
  <si>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</si>
  <si>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</si>
  <si>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</si>
  <si>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</si>
  <si>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</si>
  <si>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</si>
  <si>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</si>
  <si>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</si>
  <si>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</si>
  <si>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</si>
  <si>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</si>
  <si>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</si>
  <si>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</si>
  <si>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</si>
  <si>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</si>
  <si>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</si>
  <si>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</si>
  <si>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</si>
  <si>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</si>
  <si>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</si>
  <si>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</si>
  <si>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</si>
  <si>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</si>
  <si>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</si>
  <si>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</si>
  <si>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</si>
  <si>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</si>
  <si>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</si>
  <si>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</si>
  <si>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</si>
  <si>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</si>
  <si>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</si>
  <si>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</si>
  <si>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</si>
  <si>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</si>
  <si>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</si>
  <si>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</si>
  <si>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</si>
  <si>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</si>
  <si>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</si>
  <si>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</si>
  <si>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</si>
  <si>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</si>
  <si>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</si>
  <si>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</si>
  <si>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</si>
  <si>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</si>
  <si>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</si>
  <si>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</si>
  <si>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</si>
  <si>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</si>
  <si>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</si>
  <si>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</si>
  <si>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</si>
  <si>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</si>
  <si>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</si>
  <si>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</si>
  <si>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</si>
  <si>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</si>
  <si>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</si>
  <si>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</si>
  <si>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</si>
  <si>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</si>
  <si>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</si>
  <si>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</si>
  <si>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</si>
  <si>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</si>
  <si>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</si>
  <si>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</si>
  <si>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</si>
  <si>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</si>
  <si>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</si>
  <si>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</si>
  <si>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</si>
  <si>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</si>
  <si>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</si>
  <si>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</si>
  <si>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</si>
  <si>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</si>
  <si>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</si>
  <si>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</si>
  <si>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</si>
  <si>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</si>
  <si>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</si>
  <si>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</si>
  <si>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</si>
  <si>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</si>
  <si>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</si>
  <si>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</si>
  <si>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</si>
  <si>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</si>
  <si>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</si>
  <si>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</si>
  <si>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</si>
  <si>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</si>
  <si>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</si>
  <si>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</si>
  <si>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</si>
  <si>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</si>
  <si>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</si>
  <si>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</si>
  <si>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</si>
  <si>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</si>
  <si>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</si>
  <si>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</si>
  <si>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</si>
  <si>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</si>
  <si>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</si>
  <si>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</si>
  <si>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</si>
  <si>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</si>
  <si>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</si>
  <si>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</si>
  <si>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</si>
  <si>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</si>
  <si>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</si>
  <si>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</si>
  <si>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</si>
  <si>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</si>
  <si>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</si>
  <si>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</si>
  <si>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</si>
  <si>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</si>
  <si>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</si>
  <si>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</si>
  <si>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</si>
  <si>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</si>
  <si>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</si>
  <si>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</si>
  <si>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</si>
  <si>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</si>
  <si>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</si>
  <si>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</si>
  <si>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</si>
  <si>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</si>
  <si>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</si>
  <si>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</si>
  <si>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</si>
  <si>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</si>
  <si>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</si>
  <si>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</si>
  <si>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</si>
  <si>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</si>
  <si>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</si>
  <si>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</si>
  <si>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</si>
  <si>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</si>
  <si>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</si>
  <si>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</si>
  <si>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</si>
  <si>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</si>
  <si>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</si>
  <si>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</si>
  <si>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</si>
  <si>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</si>
  <si>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</si>
  <si>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</si>
  <si>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</si>
  <si>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</si>
  <si>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</si>
  <si>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</si>
  <si>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</si>
  <si>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</si>
  <si>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</si>
  <si>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</si>
  <si>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</si>
  <si>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</si>
  <si>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</si>
  <si>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</si>
  <si>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</si>
  <si>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</si>
  <si>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</si>
  <si>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</si>
  <si>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</si>
  <si>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</si>
  <si>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</si>
  <si>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</si>
  <si>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</si>
  <si>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</si>
  <si>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</si>
  <si>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</si>
  <si>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</si>
  <si>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</si>
  <si>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</si>
  <si>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</si>
  <si>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</si>
  <si>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</si>
  <si>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</si>
  <si>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</si>
  <si>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</si>
  <si>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</si>
  <si>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</si>
  <si>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</si>
  <si>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</si>
  <si>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</si>
  <si>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</si>
  <si>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</si>
  <si>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</si>
  <si>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</si>
  <si>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</si>
  <si>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</si>
  <si>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</si>
  <si>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</si>
  <si>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</si>
  <si>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</si>
  <si>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</si>
  <si>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</si>
  <si>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</si>
  <si>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</si>
  <si>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</si>
  <si>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</si>
  <si>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</si>
  <si>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</si>
  <si>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</si>
  <si>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</si>
  <si>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</si>
  <si>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</si>
  <si>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</si>
  <si>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</si>
  <si>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</si>
  <si>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</si>
  <si>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</si>
  <si>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</si>
  <si>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</si>
  <si>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</si>
  <si>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</si>
  <si>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</si>
  <si>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</si>
  <si>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</si>
  <si>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</si>
  <si>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</si>
  <si>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</si>
  <si>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</si>
  <si>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</si>
  <si>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</si>
  <si>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</si>
  <si>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</si>
  <si>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</si>
  <si>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</si>
  <si>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</si>
  <si>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</si>
  <si>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</si>
  <si>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</si>
  <si>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</si>
  <si>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</si>
  <si>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</si>
  <si>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</si>
  <si>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</si>
  <si>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</si>
  <si>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</si>
  <si>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</si>
  <si>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</si>
  <si>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</si>
  <si>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</si>
  <si>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</si>
  <si>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</si>
  <si>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</si>
  <si>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</si>
  <si>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</si>
  <si>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</si>
  <si>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</si>
  <si>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</si>
  <si>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</si>
  <si>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</si>
  <si>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</si>
  <si>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</si>
  <si>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</si>
  <si>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</si>
  <si>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</si>
  <si>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</si>
  <si>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</si>
  <si>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</si>
  <si>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</si>
  <si>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</si>
  <si>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</si>
  <si>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</si>
  <si>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</si>
  <si>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</si>
  <si>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</si>
  <si>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</si>
  <si>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</si>
  <si>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</si>
  <si>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</si>
  <si>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</si>
  <si>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</si>
  <si>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</si>
  <si>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</si>
  <si>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</si>
  <si>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</si>
  <si>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</si>
  <si>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</si>
  <si>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</si>
  <si>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</si>
  <si>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</si>
  <si>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</si>
  <si>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</si>
  <si>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</si>
  <si>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</si>
  <si>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</si>
  <si>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</si>
  <si>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</si>
  <si>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</si>
  <si>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</si>
  <si>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</si>
  <si>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</si>
  <si>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</si>
  <si>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</si>
  <si>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</si>
  <si>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</si>
  <si>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</si>
  <si>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</si>
  <si>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</si>
  <si>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</si>
  <si>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</si>
  <si>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</si>
  <si>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</si>
  <si>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</si>
  <si>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</si>
  <si>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</si>
  <si>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</si>
  <si>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</si>
  <si>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</si>
  <si>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</si>
  <si>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</si>
  <si>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</si>
  <si>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</si>
  <si>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</si>
  <si>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</si>
  <si>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</si>
  <si>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</si>
  <si>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</si>
  <si>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</si>
  <si>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</si>
  <si>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</si>
  <si>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</si>
  <si>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</si>
  <si>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</si>
  <si>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</si>
  <si>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</si>
  <si>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</si>
  <si>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</si>
  <si>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</si>
  <si>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</si>
  <si>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</si>
  <si>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</si>
  <si>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</si>
  <si>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</si>
  <si>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</si>
  <si>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</si>
  <si>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</si>
  <si>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</si>
  <si>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</si>
  <si>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</si>
  <si>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</si>
  <si>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</si>
  <si>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</si>
  <si>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</si>
  <si>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</si>
  <si>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</si>
  <si>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</si>
  <si>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</si>
  <si>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</si>
  <si>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</si>
  <si>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</si>
  <si>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</si>
  <si>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</si>
  <si>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</si>
  <si>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</si>
  <si>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</si>
  <si>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</si>
  <si>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</si>
  <si>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</si>
  <si>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</si>
  <si>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</si>
  <si>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</si>
  <si>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</si>
  <si>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</si>
  <si>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</si>
  <si>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</si>
  <si>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</si>
  <si>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</si>
  <si>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</si>
  <si>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</si>
  <si>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</si>
  <si>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</si>
  <si>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</si>
  <si>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</si>
  <si>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</si>
  <si>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</si>
  <si>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</si>
  <si>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</si>
  <si>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</si>
  <si>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</si>
  <si>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</si>
  <si>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</si>
  <si>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</si>
  <si>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</si>
  <si>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</si>
  <si>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</si>
  <si>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</si>
  <si>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</si>
  <si>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</si>
  <si>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</si>
  <si>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</si>
  <si>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</si>
  <si>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</si>
  <si>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</si>
  <si>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</si>
  <si>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</si>
  <si>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</si>
  <si>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</si>
  <si>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</si>
  <si>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</si>
  <si>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</si>
  <si>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</si>
  <si>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</si>
  <si>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</si>
  <si>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</si>
  <si>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</si>
  <si>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</si>
  <si>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</si>
  <si>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</si>
  <si>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</si>
  <si>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</si>
  <si>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</si>
  <si>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</si>
  <si>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</si>
  <si>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</si>
  <si>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</si>
  <si>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</si>
  <si>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</si>
  <si>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</si>
  <si>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</si>
  <si>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</si>
  <si>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</si>
  <si>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</si>
  <si>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</si>
  <si>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</si>
  <si>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</si>
  <si>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</si>
  <si>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</si>
  <si>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</si>
  <si>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</si>
  <si>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</si>
  <si>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</si>
  <si>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</si>
  <si>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</si>
  <si>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</si>
  <si>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</si>
  <si>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</si>
  <si>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</si>
  <si>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</si>
  <si>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</si>
  <si>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</si>
  <si>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</si>
  <si>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</si>
  <si>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</si>
  <si>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</si>
  <si>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</si>
  <si>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</si>
  <si>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</si>
  <si>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</si>
  <si>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</si>
  <si>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</si>
  <si>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</si>
  <si>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</si>
  <si>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</si>
  <si>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</si>
  <si>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</si>
  <si>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</si>
  <si>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</si>
  <si>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</si>
  <si>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</si>
  <si>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</si>
  <si>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</si>
  <si>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</si>
  <si>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</si>
  <si>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</si>
  <si>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</si>
  <si>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</si>
  <si>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</si>
  <si>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</si>
  <si>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</si>
  <si>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</si>
  <si>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</si>
  <si>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</si>
  <si>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</si>
  <si>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</si>
  <si>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</si>
  <si>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</si>
  <si>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</si>
  <si>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</si>
  <si>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</si>
  <si>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</si>
  <si>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</si>
  <si>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</si>
  <si>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</si>
  <si>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</si>
  <si>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</si>
  <si>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</si>
  <si>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</si>
  <si>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</si>
  <si>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</si>
  <si>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</si>
  <si>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</si>
  <si>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</si>
  <si>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</si>
  <si>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</si>
  <si>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</si>
  <si>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</si>
  <si>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</si>
  <si>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</si>
  <si>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</si>
  <si>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</si>
  <si>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</si>
  <si>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</si>
  <si>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</si>
  <si>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</si>
  <si>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</si>
  <si>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</si>
  <si>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</si>
  <si>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</si>
  <si>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</si>
  <si>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</si>
  <si>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</si>
  <si>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</si>
  <si>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</si>
  <si>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</si>
  <si>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</si>
  <si>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</si>
  <si>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</si>
  <si>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</si>
  <si>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</si>
  <si>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</si>
  <si>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</si>
  <si>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</si>
  <si>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</si>
  <si>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</si>
  <si>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</si>
  <si>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</si>
  <si>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</si>
  <si>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</si>
  <si>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</si>
  <si>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</si>
  <si>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</si>
  <si>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</si>
  <si>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</si>
  <si>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</si>
  <si>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</si>
  <si>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</si>
  <si>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</si>
  <si>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</si>
  <si>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</si>
  <si>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</si>
  <si>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</si>
  <si>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</si>
  <si>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</si>
  <si>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</si>
  <si>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</si>
  <si>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</si>
  <si>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</si>
  <si>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</si>
  <si>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</si>
  <si>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</si>
  <si>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</si>
  <si>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</si>
  <si>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</si>
  <si>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</si>
  <si>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</si>
  <si>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</si>
  <si>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</si>
  <si>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</si>
  <si>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</si>
  <si>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</si>
  <si>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</si>
  <si>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</si>
  <si>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</si>
  <si>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</si>
  <si>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</si>
  <si>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</si>
  <si>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</si>
  <si>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</si>
  <si>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</si>
  <si>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</si>
  <si>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</si>
  <si>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</si>
  <si>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</si>
  <si>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</si>
  <si>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</si>
  <si>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</si>
  <si>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</si>
  <si>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</si>
  <si>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</si>
  <si>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</si>
  <si>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</si>
  <si>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</si>
  <si>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</si>
  <si>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</si>
  <si>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</si>
  <si>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</si>
  <si>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</si>
  <si>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</si>
  <si>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</si>
  <si>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</si>
  <si>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</si>
  <si>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</si>
  <si>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</si>
  <si>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</si>
  <si>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</si>
  <si>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</si>
  <si>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</si>
  <si>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</si>
  <si>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</si>
  <si>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</si>
  <si>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</si>
  <si>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</si>
  <si>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</si>
  <si>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</si>
  <si>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</si>
  <si>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</si>
  <si>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</si>
  <si>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</si>
  <si>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</si>
  <si>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</si>
  <si>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</si>
  <si>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</si>
  <si>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</si>
  <si>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</si>
  <si>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</si>
  <si>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</si>
  <si>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</si>
  <si>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</si>
  <si>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</si>
  <si>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</si>
  <si>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</si>
  <si>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</si>
  <si>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</si>
  <si>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</si>
  <si>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</si>
  <si>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</si>
  <si>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</si>
  <si>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</si>
  <si>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</si>
  <si>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</si>
  <si>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</si>
  <si>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</si>
  <si>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</si>
  <si>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</si>
  <si>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</si>
  <si>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</si>
  <si>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</si>
  <si>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</si>
  <si>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</si>
  <si>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</si>
  <si>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</si>
  <si>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</si>
  <si>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</si>
  <si>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</si>
  <si>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</si>
  <si>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</si>
  <si>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</si>
  <si>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</si>
  <si>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</si>
  <si>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</si>
  <si>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</si>
  <si>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</si>
  <si>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</si>
  <si>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</si>
  <si>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</si>
  <si>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</si>
  <si>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</si>
  <si>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</si>
  <si>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</si>
  <si>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</si>
  <si>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</si>
  <si>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</si>
  <si>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</si>
  <si>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</si>
  <si>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</si>
  <si>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</si>
  <si>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</si>
  <si>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</si>
  <si>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</si>
  <si>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</si>
  <si>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</si>
  <si>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</si>
  <si>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</si>
  <si>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</si>
  <si>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</si>
  <si>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</si>
  <si>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</si>
  <si>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</si>
  <si>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</si>
  <si>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</si>
  <si>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</si>
  <si>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</si>
  <si>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</si>
  <si>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</si>
  <si>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</si>
  <si>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</si>
  <si>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</si>
  <si>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</si>
  <si>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</si>
  <si>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</si>
  <si>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</si>
  <si>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</si>
  <si>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</si>
  <si>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</si>
  <si>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</si>
  <si>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</si>
  <si>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</si>
  <si>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</si>
  <si>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</si>
  <si>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</si>
  <si>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</si>
  <si>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</si>
  <si>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</si>
  <si>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</si>
  <si>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</si>
  <si>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</si>
  <si>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</si>
  <si>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</si>
  <si>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</si>
  <si>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</si>
  <si>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</si>
  <si>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</si>
  <si>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</si>
  <si>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</si>
  <si>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</si>
  <si>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</si>
  <si>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</si>
  <si>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</si>
  <si>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</si>
  <si>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</si>
  <si>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</si>
  <si>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</si>
  <si>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</si>
  <si>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</si>
  <si>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</si>
  <si>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</si>
  <si>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</si>
  <si>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</si>
  <si>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</si>
  <si>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</si>
  <si>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</si>
  <si>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</si>
  <si>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</si>
  <si>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</si>
  <si>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</si>
  <si>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</si>
  <si>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</si>
  <si>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</si>
  <si>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</si>
  <si>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</si>
  <si>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</si>
  <si>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</si>
  <si>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</si>
  <si>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</si>
  <si>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</si>
  <si>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</si>
  <si>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</si>
  <si>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</si>
  <si>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</si>
  <si>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</si>
  <si>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</si>
  <si>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</si>
  <si>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</si>
  <si>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</si>
  <si>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</si>
  <si>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</si>
  <si>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</si>
  <si>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</si>
  <si>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</si>
  <si>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</si>
  <si>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</si>
  <si>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</si>
  <si>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</si>
  <si>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</si>
  <si>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</si>
  <si>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</si>
  <si>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</si>
  <si>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</si>
  <si>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</si>
  <si>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</si>
  <si>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</si>
  <si>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</si>
  <si>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</si>
  <si>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</si>
  <si>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</si>
  <si>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</si>
  <si>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</si>
  <si>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</si>
  <si>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</si>
  <si>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</si>
  <si>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</si>
  <si>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</si>
  <si>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</si>
  <si>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</si>
  <si>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</si>
  <si>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</si>
  <si>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</si>
  <si>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</si>
  <si>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</si>
  <si>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</si>
  <si>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</si>
  <si>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</si>
  <si>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</si>
  <si>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</si>
  <si>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</si>
  <si>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</si>
  <si>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</si>
  <si>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</si>
  <si>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</si>
  <si>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</si>
  <si>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</si>
  <si>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</si>
  <si>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</si>
  <si>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</si>
  <si>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</si>
  <si>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</si>
  <si>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</si>
  <si>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</si>
  <si>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</si>
  <si>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</si>
  <si>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</si>
  <si>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</si>
  <si>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</si>
  <si>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</si>
  <si>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</si>
  <si>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</si>
  <si>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</si>
  <si>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</si>
  <si>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</si>
  <si>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</si>
  <si>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</si>
  <si>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</si>
  <si>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</si>
  <si>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</si>
  <si>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</si>
  <si>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</si>
  <si>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</si>
  <si>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</si>
  <si>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</si>
  <si>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</si>
  <si>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</si>
  <si>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</si>
  <si>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</si>
  <si>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</si>
  <si>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</si>
  <si>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</si>
  <si>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</si>
  <si>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</si>
  <si>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</si>
  <si>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</si>
  <si>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</si>
  <si>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</si>
  <si>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</si>
  <si>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</si>
  <si>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</si>
  <si>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</si>
  <si>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</si>
  <si>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</si>
  <si>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</si>
  <si>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</si>
  <si>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</si>
  <si>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</si>
  <si>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</si>
  <si>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</si>
  <si>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</si>
  <si>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</si>
  <si>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</si>
  <si>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</si>
  <si>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</si>
  <si>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</si>
  <si>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</si>
  <si>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</si>
  <si>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</si>
  <si>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</si>
  <si>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</si>
  <si>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</si>
  <si>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</si>
  <si>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</si>
  <si>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</si>
  <si>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</si>
  <si>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</si>
  <si>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</si>
  <si>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</si>
  <si>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</si>
  <si>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</si>
  <si>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</si>
  <si>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</si>
  <si>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</si>
  <si>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</si>
  <si>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</si>
  <si>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</si>
  <si>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</si>
  <si>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</si>
  <si>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</si>
  <si>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</si>
  <si>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</si>
  <si>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</si>
  <si>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</si>
  <si>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</si>
  <si>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</si>
  <si>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</si>
  <si>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</si>
  <si>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</si>
  <si>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</si>
  <si>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</si>
  <si>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</si>
  <si>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</si>
  <si>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</si>
  <si>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</si>
  <si>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</si>
  <si>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</si>
  <si>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</si>
  <si>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</si>
  <si>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</si>
  <si>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</si>
  <si>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</si>
  <si>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</si>
  <si>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</si>
  <si>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</si>
  <si>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</si>
  <si>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</si>
  <si>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</si>
  <si>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</si>
  <si>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</si>
  <si>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</si>
  <si>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</si>
  <si>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</si>
  <si>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</si>
  <si>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</si>
  <si>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</si>
  <si>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</si>
  <si>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</si>
  <si>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</si>
  <si>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</si>
  <si>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</si>
  <si>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</si>
  <si>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</si>
  <si>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</si>
  <si>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</si>
  <si>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</si>
  <si>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</si>
  <si>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</si>
  <si>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</si>
  <si>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</si>
  <si>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</si>
  <si>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</si>
  <si>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</si>
  <si>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</si>
  <si>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</si>
  <si>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</si>
  <si>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</si>
  <si>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</si>
  <si>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</si>
  <si>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</si>
  <si>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</si>
  <si>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</si>
  <si>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</si>
  <si>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</si>
  <si>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</si>
  <si>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</si>
  <si>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</si>
  <si>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</si>
  <si>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</si>
  <si>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</si>
  <si>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</si>
  <si>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</si>
  <si>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</si>
  <si>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</si>
  <si>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</si>
  <si>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</si>
  <si>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</si>
  <si>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</si>
  <si>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</si>
  <si>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</si>
  <si>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</si>
  <si>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</si>
  <si>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</si>
  <si>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</si>
  <si>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</si>
  <si>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</si>
  <si>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</si>
  <si>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</si>
  <si>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</si>
  <si>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</si>
  <si>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</si>
  <si>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</si>
  <si>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</si>
  <si>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</si>
  <si>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</si>
  <si>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</si>
  <si>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</si>
  <si>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</si>
  <si>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</si>
  <si>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</si>
  <si>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</si>
  <si>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</si>
  <si>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</si>
  <si>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</si>
  <si>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</si>
  <si>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</si>
  <si>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</si>
  <si>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</si>
  <si>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</si>
  <si>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</si>
  <si>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</si>
  <si>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</si>
  <si>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</si>
  <si>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</si>
  <si>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</si>
  <si>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</si>
  <si>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</si>
  <si>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</si>
  <si>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</si>
  <si>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</si>
  <si>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</si>
  <si>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</si>
  <si>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</si>
  <si>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</si>
  <si>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</si>
  <si>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</si>
  <si>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</si>
  <si>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</si>
  <si>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</si>
  <si>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</si>
  <si>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</si>
  <si>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</si>
  <si>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</si>
  <si>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</si>
  <si>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</si>
  <si>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</si>
  <si>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</si>
  <si>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</si>
  <si>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</si>
  <si>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</si>
  <si>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</si>
  <si>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</si>
  <si>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</si>
  <si>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</si>
  <si>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</si>
  <si>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</si>
  <si>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</si>
  <si>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</si>
  <si>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</si>
  <si>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</si>
  <si>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</si>
  <si>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</si>
  <si>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</si>
  <si>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</si>
  <si>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</si>
  <si>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</si>
  <si>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</si>
  <si>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</si>
  <si>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</si>
  <si>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</si>
  <si>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</si>
  <si>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</si>
  <si>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</si>
  <si>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</si>
  <si>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</si>
  <si>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</si>
  <si>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</si>
  <si>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</si>
  <si>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</si>
  <si>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</si>
  <si>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</si>
  <si>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</si>
  <si>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</si>
  <si>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</si>
  <si>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</si>
  <si>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</si>
  <si>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</si>
  <si>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</si>
  <si>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</si>
  <si>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</si>
  <si>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</si>
  <si>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</si>
  <si>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</si>
  <si>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</si>
  <si>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</si>
  <si>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</si>
  <si>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</si>
  <si>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</si>
  <si>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</si>
  <si>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</si>
  <si>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</si>
  <si>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</si>
  <si>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</si>
  <si>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</si>
  <si>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</si>
  <si>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</si>
  <si>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</si>
  <si>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</si>
  <si>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</si>
  <si>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</si>
  <si>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</si>
  <si>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</si>
  <si>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</si>
  <si>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</si>
  <si>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</si>
  <si>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</si>
  <si>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</si>
  <si>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</si>
  <si>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</si>
  <si>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</si>
  <si>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</si>
  <si>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</si>
  <si>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</si>
  <si>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</si>
  <si>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</si>
  <si>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</si>
  <si>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</si>
  <si>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</si>
  <si>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</si>
  <si>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</si>
  <si>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</si>
  <si>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</si>
  <si>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</si>
  <si>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</si>
  <si>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</si>
  <si>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</si>
  <si>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</si>
  <si>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</si>
  <si>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</si>
  <si>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</si>
  <si>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</si>
  <si>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</si>
  <si>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</si>
  <si>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</si>
  <si>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</si>
  <si>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</si>
  <si>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</si>
  <si>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</si>
  <si>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</si>
  <si>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</si>
  <si>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</si>
  <si>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</si>
  <si>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</si>
  <si>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</si>
  <si>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</si>
  <si>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</si>
  <si>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</si>
  <si>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</si>
  <si>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</si>
  <si>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</si>
  <si>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</si>
  <si>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</si>
  <si>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</si>
  <si>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</si>
  <si>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</si>
  <si>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</si>
  <si>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</si>
  <si>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</si>
  <si>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</si>
  <si>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</si>
  <si>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</si>
  <si>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</si>
  <si>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</si>
  <si>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</si>
  <si>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</si>
  <si>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</si>
  <si>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</si>
  <si>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</si>
  <si>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</si>
  <si>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</si>
  <si>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</si>
  <si>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</si>
  <si>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</si>
  <si>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</si>
  <si>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</si>
  <si>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</si>
  <si>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</si>
  <si>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</si>
  <si>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</si>
  <si>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</si>
  <si>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</si>
  <si>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</si>
  <si>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</si>
  <si>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</si>
  <si>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</si>
  <si>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</si>
  <si>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</si>
  <si>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</si>
  <si>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</si>
  <si>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</si>
  <si>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</si>
  <si>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</si>
  <si>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</si>
  <si>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</si>
  <si>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</si>
  <si>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</si>
  <si>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</si>
  <si>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</si>
  <si>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</si>
  <si>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</si>
  <si>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</si>
  <si>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</si>
  <si>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</si>
  <si>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</si>
  <si>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</si>
  <si>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</si>
  <si>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</si>
  <si>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</si>
  <si>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</si>
  <si>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</si>
  <si>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</si>
  <si>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</si>
  <si>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</si>
  <si>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</si>
  <si>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</si>
  <si>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</si>
  <si>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</si>
  <si>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</si>
  <si>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</si>
  <si>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</si>
  <si>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</si>
  <si>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</si>
  <si>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</si>
  <si>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</si>
  <si>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</si>
  <si>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</si>
  <si>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</si>
  <si>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</si>
  <si>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</si>
  <si>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</si>
  <si>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</si>
  <si>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</si>
  <si>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</si>
  <si>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</si>
  <si>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</si>
  <si>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</si>
  <si>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</si>
  <si>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</si>
  <si>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</si>
  <si>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</si>
  <si>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</si>
  <si>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</si>
  <si>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</si>
  <si>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</si>
  <si>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</si>
  <si>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</si>
  <si>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</si>
  <si>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</si>
  <si>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</si>
  <si>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</si>
  <si>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</si>
  <si>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</si>
  <si>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</si>
  <si>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</si>
  <si>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</si>
  <si>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</si>
  <si>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</si>
  <si>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</si>
  <si>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</si>
  <si>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</si>
  <si>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</si>
  <si>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</si>
  <si>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</si>
  <si>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</si>
  <si>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</si>
  <si>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</si>
  <si>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</si>
  <si>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</si>
  <si>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</si>
  <si>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</si>
  <si>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</si>
  <si>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</si>
  <si>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</si>
  <si>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</si>
  <si>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</si>
  <si>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</si>
  <si>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</si>
  <si>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</si>
  <si>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</si>
  <si>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</si>
  <si>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</si>
  <si>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</si>
  <si>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</si>
  <si>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</si>
  <si>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</si>
  <si>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</si>
  <si>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</si>
  <si>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</si>
  <si>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</si>
  <si>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</si>
  <si>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</si>
  <si>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</si>
  <si>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</si>
  <si>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</si>
  <si>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</si>
  <si>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</si>
  <si>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</si>
  <si>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</si>
  <si>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</si>
  <si>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</si>
  <si>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</si>
  <si>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</si>
  <si>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</si>
  <si>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</si>
  <si>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</si>
  <si>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</si>
  <si>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</si>
  <si>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</si>
  <si>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</si>
  <si>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</si>
  <si>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</si>
  <si>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</si>
  <si>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</si>
  <si>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</si>
  <si>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</si>
  <si>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</si>
  <si>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</si>
  <si>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</si>
  <si>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</si>
  <si>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</si>
  <si>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</si>
  <si>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</si>
  <si>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</si>
  <si>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</si>
  <si>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</si>
  <si>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</si>
  <si>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</si>
  <si>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</si>
  <si>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</si>
  <si>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</si>
  <si>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</si>
  <si>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</si>
  <si>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</si>
  <si>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</si>
  <si>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</si>
  <si>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</si>
  <si>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</si>
  <si>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</si>
  <si>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</si>
  <si>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</si>
  <si>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</si>
  <si>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</si>
  <si>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</si>
  <si>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</si>
  <si>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</si>
  <si>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</si>
  <si>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</si>
  <si>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</si>
  <si>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</si>
  <si>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</si>
  <si>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</si>
  <si>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</si>
  <si>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</si>
  <si>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</si>
  <si>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</si>
  <si>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</si>
  <si>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</si>
  <si>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</si>
  <si>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</si>
  <si>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</si>
  <si>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</si>
  <si>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</si>
  <si>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</si>
  <si>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</si>
  <si>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</si>
  <si>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</si>
  <si>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</si>
  <si>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</si>
  <si>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</si>
  <si>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</si>
  <si>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</si>
  <si>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</si>
  <si>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</si>
  <si>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</si>
  <si>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</si>
  <si>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</si>
  <si>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</si>
  <si>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</si>
  <si>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</si>
  <si>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</si>
  <si>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</si>
  <si>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</si>
  <si>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</si>
  <si>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</si>
  <si>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</si>
  <si>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</si>
  <si>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</si>
  <si>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</si>
  <si>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</si>
  <si>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</si>
  <si>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</si>
  <si>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</si>
  <si>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</si>
  <si>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</si>
  <si>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</si>
  <si>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</si>
  <si>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</si>
  <si>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</si>
  <si>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</si>
  <si>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</si>
  <si>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</si>
  <si>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</si>
  <si>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</si>
  <si>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</si>
  <si>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</si>
  <si>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</si>
  <si>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</si>
  <si>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</si>
  <si>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</si>
  <si>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</si>
  <si>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</si>
  <si>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</si>
  <si>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</si>
  <si>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</si>
  <si>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</si>
  <si>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</si>
  <si>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</si>
  <si>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</si>
  <si>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</si>
  <si>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</si>
  <si>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</si>
  <si>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</si>
  <si>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</si>
  <si>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</si>
  <si>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</si>
  <si>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</si>
  <si>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</si>
  <si>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</si>
  <si>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</si>
  <si>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</si>
  <si>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</si>
  <si>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</si>
  <si>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</si>
  <si>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</si>
  <si>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</si>
  <si>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</si>
  <si>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</si>
  <si>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</si>
  <si>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</si>
  <si>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</si>
  <si>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</si>
  <si>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</si>
  <si>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</si>
  <si>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</si>
  <si>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</si>
  <si>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</si>
  <si>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</si>
  <si>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</si>
  <si>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</si>
  <si>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</si>
  <si>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</si>
  <si>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</si>
  <si>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</si>
  <si>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</si>
  <si>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</si>
  <si>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</si>
  <si>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</si>
  <si>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</si>
  <si>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</si>
  <si>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</si>
  <si>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</si>
  <si>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</si>
  <si>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</si>
  <si>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</si>
  <si>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</si>
  <si>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</si>
  <si>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</si>
  <si>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</si>
  <si>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</si>
  <si>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</si>
  <si>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</si>
  <si>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</si>
  <si>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</si>
  <si>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</si>
  <si>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</si>
  <si>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</si>
  <si>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</si>
  <si>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</si>
  <si>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</si>
  <si>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</si>
  <si>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</si>
  <si>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</si>
  <si>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</si>
  <si>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</si>
  <si>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</si>
  <si>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</si>
  <si>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</si>
  <si>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</si>
  <si>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</si>
  <si>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</si>
  <si>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</si>
  <si>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</si>
  <si>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</si>
  <si>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</si>
  <si>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</si>
  <si>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</si>
  <si>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</si>
  <si>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</si>
  <si>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</si>
  <si>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</si>
  <si>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</si>
  <si>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</si>
  <si>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</si>
  <si>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</si>
  <si>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</si>
  <si>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</si>
  <si>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</si>
  <si>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</si>
  <si>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</si>
  <si>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</si>
  <si>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</si>
  <si>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</si>
  <si>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</si>
  <si>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</si>
  <si>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</si>
  <si>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</si>
  <si>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</si>
  <si>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</si>
  <si>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</si>
  <si>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</si>
  <si>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</si>
  <si>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</si>
  <si>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</si>
  <si>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</si>
  <si>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</si>
  <si>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</si>
  <si>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</si>
  <si>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</si>
  <si>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</si>
  <si>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</si>
  <si>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</si>
  <si>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</si>
  <si>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</si>
  <si>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</si>
  <si>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</si>
  <si>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</si>
  <si>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</si>
  <si>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</si>
  <si>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</si>
  <si>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</si>
  <si>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</si>
  <si>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</si>
  <si>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</si>
  <si>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</si>
  <si>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</si>
  <si>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</si>
  <si>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</si>
  <si>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</si>
  <si>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</si>
  <si>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</si>
  <si>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</si>
  <si>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</si>
  <si>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</si>
  <si>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</si>
  <si>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</si>
  <si>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</si>
  <si>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</si>
  <si>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</si>
  <si>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</si>
  <si>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</si>
  <si>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</si>
  <si>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</si>
  <si>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</si>
  <si>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</si>
  <si>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</si>
  <si>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</si>
  <si>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</si>
  <si>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</si>
  <si>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</si>
  <si>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</si>
  <si>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</si>
  <si>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</si>
  <si>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</si>
  <si>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</si>
  <si>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</si>
  <si>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</si>
  <si>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</si>
  <si>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</si>
  <si>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</si>
  <si>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</si>
  <si>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</si>
  <si>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</si>
  <si>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</si>
  <si>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</si>
  <si>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</si>
  <si>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</si>
  <si>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</si>
  <si>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</si>
  <si>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</si>
  <si>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</si>
  <si>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</si>
  <si>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</si>
  <si>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</si>
  <si>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</si>
  <si>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</si>
  <si>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</si>
  <si>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</si>
  <si>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</si>
  <si>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</si>
  <si>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</si>
  <si>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</si>
  <si>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</si>
  <si>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</si>
  <si>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</si>
  <si>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</si>
  <si>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</si>
  <si>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</si>
  <si>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</si>
  <si>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</si>
  <si>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</si>
  <si>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</si>
  <si>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</si>
  <si>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</si>
  <si>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</si>
  <si>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</si>
  <si>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</si>
  <si>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</si>
  <si>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</si>
  <si>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</si>
  <si>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</si>
  <si>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</si>
  <si>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</si>
  <si>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</si>
  <si>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</si>
  <si>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</si>
  <si>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</si>
  <si>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</si>
  <si>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</si>
  <si>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</si>
  <si>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</si>
  <si>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</si>
  <si>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</si>
  <si>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</si>
  <si>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</si>
  <si>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</si>
  <si>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</si>
  <si>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</si>
  <si>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</si>
  <si>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</si>
  <si>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</si>
  <si>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</si>
  <si>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</si>
  <si>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</si>
  <si>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</si>
  <si>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</si>
  <si>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</si>
  <si>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</si>
  <si>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</si>
  <si>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</si>
  <si>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</si>
  <si>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</si>
  <si>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</si>
  <si>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</si>
  <si>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</si>
  <si>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</si>
  <si>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</si>
  <si>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</si>
  <si>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</si>
  <si>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</si>
  <si>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</si>
  <si>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</si>
  <si>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</si>
  <si>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</si>
  <si>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</si>
  <si>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</si>
  <si>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</si>
  <si>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</si>
  <si>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</si>
  <si>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</si>
  <si>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</si>
  <si>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</si>
  <si>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</si>
  <si>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</si>
  <si>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</si>
  <si>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</si>
  <si>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</si>
  <si>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</si>
  <si>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</si>
  <si>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</si>
  <si>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</si>
  <si>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</si>
  <si>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</si>
  <si>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</si>
  <si>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</si>
  <si>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</si>
  <si>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</si>
  <si>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</si>
  <si>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</si>
  <si>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</si>
  <si>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</si>
  <si>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</si>
  <si>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</si>
  <si>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</si>
  <si>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</si>
  <si>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</si>
  <si>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</si>
  <si>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</si>
  <si>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</si>
  <si>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</si>
  <si>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</si>
  <si>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</si>
  <si>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</si>
  <si>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</si>
  <si>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</si>
  <si>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</si>
  <si>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</si>
  <si>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</si>
  <si>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</si>
  <si>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</si>
  <si>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</si>
  <si>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</si>
  <si>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</si>
  <si>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</si>
  <si>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</si>
  <si>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</si>
  <si>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</si>
  <si>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</si>
  <si>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</si>
  <si>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</si>
  <si>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</si>
  <si>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</si>
  <si>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</si>
  <si>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</si>
  <si>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</si>
  <si>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</si>
  <si>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</si>
  <si>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</si>
  <si>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</si>
  <si>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</si>
  <si>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</si>
  <si>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</si>
  <si>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</si>
  <si>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</si>
  <si>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</si>
  <si>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</si>
  <si>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</si>
  <si>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</si>
  <si>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</si>
  <si>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</si>
  <si>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</si>
  <si>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</si>
  <si>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</si>
  <si>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</si>
  <si>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</si>
  <si>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</si>
  <si>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</si>
  <si>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</si>
  <si>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</si>
  <si>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</si>
  <si>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</si>
  <si>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</si>
  <si>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</si>
  <si>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</si>
  <si>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</si>
  <si>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</si>
  <si>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</si>
  <si>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</si>
  <si>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</si>
  <si>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</si>
  <si>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</si>
  <si>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</si>
  <si>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</si>
  <si>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</si>
  <si>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</si>
  <si>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</si>
  <si>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</si>
  <si>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</si>
  <si>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</si>
  <si>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</si>
  <si>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</si>
  <si>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</si>
  <si>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</si>
  <si>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</si>
  <si>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</si>
  <si>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</si>
  <si>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</si>
  <si>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</si>
  <si>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</si>
  <si>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</si>
  <si>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</si>
  <si>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</si>
  <si>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</si>
  <si>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</si>
  <si>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</si>
  <si>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</si>
  <si>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</si>
  <si>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</si>
  <si>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</si>
  <si>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</si>
  <si>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</si>
  <si>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</si>
  <si>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</si>
  <si>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</si>
  <si>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</si>
  <si>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</si>
  <si>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</si>
  <si>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</si>
  <si>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</si>
  <si>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</si>
  <si>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</si>
  <si>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</si>
  <si>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</si>
  <si>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</si>
  <si>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</si>
  <si>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</si>
  <si>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</si>
  <si>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</si>
  <si>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</si>
  <si>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</si>
  <si>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</si>
  <si>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</si>
  <si>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</si>
  <si>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</si>
  <si>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</si>
  <si>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</si>
  <si>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</si>
  <si>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</si>
  <si>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</si>
  <si>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</si>
  <si>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</si>
  <si>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</si>
  <si>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</si>
  <si>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</si>
  <si>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</si>
  <si>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</si>
  <si>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</si>
  <si>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</si>
  <si>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</si>
  <si>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</si>
  <si>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</si>
  <si>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</si>
  <si>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</si>
  <si>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</si>
  <si>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</si>
  <si>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</si>
  <si>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</si>
  <si>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</si>
  <si>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</si>
  <si>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</si>
  <si>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</si>
  <si>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</si>
  <si>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</si>
  <si>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</si>
  <si>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</si>
  <si>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</si>
  <si>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</si>
  <si>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</si>
  <si>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</si>
  <si>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</si>
  <si>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</si>
  <si>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</si>
  <si>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</si>
  <si>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</si>
  <si>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</si>
  <si>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</si>
  <si>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</si>
  <si>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</si>
  <si>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</si>
  <si>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</si>
  <si>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</si>
  <si>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</si>
  <si>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</si>
  <si>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</si>
  <si>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</si>
  <si>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</si>
  <si>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</si>
  <si>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</si>
  <si>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</si>
  <si>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</si>
  <si>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</si>
  <si>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</si>
  <si>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</si>
  <si>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</si>
  <si>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</si>
  <si>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</si>
  <si>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</si>
  <si>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</si>
  <si>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</si>
  <si>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</si>
  <si>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</si>
  <si>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</si>
  <si>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</si>
  <si>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</si>
  <si>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</si>
  <si>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</si>
  <si>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</si>
  <si>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</si>
  <si>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</si>
  <si>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</si>
  <si>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</si>
  <si>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</si>
  <si>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</si>
  <si>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</si>
  <si>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</si>
  <si>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</si>
  <si>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</si>
  <si>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</si>
  <si>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</si>
  <si>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</si>
  <si>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</si>
  <si>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</si>
  <si>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</si>
  <si>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</si>
  <si>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</si>
  <si>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</si>
  <si>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</si>
  <si>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</si>
  <si>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</si>
  <si>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</si>
  <si>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</si>
  <si>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</si>
  <si>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</si>
  <si>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</si>
  <si>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</si>
  <si>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</si>
  <si>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</si>
  <si>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</si>
  <si>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</si>
  <si>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</si>
  <si>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</si>
  <si>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</si>
  <si>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</si>
  <si>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</si>
  <si>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</si>
  <si>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</si>
  <si>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</si>
  <si>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</si>
  <si>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</si>
  <si>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</si>
  <si>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</si>
  <si>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</si>
  <si>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</si>
  <si>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</si>
  <si>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</si>
  <si>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</si>
  <si>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</si>
  <si>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</si>
  <si>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</si>
  <si>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</si>
  <si>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</si>
  <si>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</si>
  <si>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</si>
  <si>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</si>
  <si>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</si>
  <si>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</si>
  <si>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</si>
  <si>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</si>
  <si>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</si>
  <si>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</si>
  <si>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</si>
  <si>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</si>
  <si>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</si>
  <si>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</si>
  <si>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</si>
  <si>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</si>
  <si>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</si>
  <si>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</si>
  <si>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</si>
  <si>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</si>
  <si>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</si>
  <si>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</si>
  <si>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</si>
  <si>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</si>
  <si>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</si>
  <si>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</si>
  <si>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</si>
  <si>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</si>
  <si>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</si>
  <si>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</si>
  <si>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</si>
  <si>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</si>
  <si>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</si>
  <si>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</si>
  <si>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</si>
  <si>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</si>
  <si>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</si>
  <si>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</si>
  <si>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</si>
  <si>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</si>
  <si>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</si>
  <si>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</si>
  <si>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</si>
  <si>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</si>
  <si>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</si>
  <si>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</si>
  <si>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</si>
  <si>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</si>
  <si>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</si>
  <si>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</si>
  <si>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</si>
  <si>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</si>
  <si>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</si>
  <si>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</si>
  <si>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</si>
  <si>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</si>
  <si>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</si>
  <si>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</si>
  <si>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</si>
  <si>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</si>
  <si>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</si>
  <si>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</si>
  <si>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</si>
  <si>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</si>
  <si>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</si>
  <si>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</si>
  <si>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</si>
  <si>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</si>
  <si>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</si>
  <si>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</si>
  <si>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</si>
  <si>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</si>
  <si>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</si>
  <si>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</si>
  <si>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</si>
  <si>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</si>
  <si>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</si>
  <si>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</si>
  <si>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</si>
  <si>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</si>
  <si>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</si>
  <si>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</si>
  <si>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</si>
  <si>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</si>
  <si>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</si>
  <si>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</si>
  <si>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</si>
  <si>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</si>
  <si>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</si>
  <si>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</si>
  <si>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</si>
  <si>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</si>
  <si>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</si>
  <si>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</si>
  <si>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</si>
  <si>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</si>
  <si>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</si>
  <si>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</si>
  <si>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</si>
  <si>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</si>
  <si>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</si>
  <si>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</si>
  <si>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</si>
  <si>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</si>
  <si>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</si>
  <si>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</si>
  <si>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</si>
  <si>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</si>
  <si>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</si>
  <si>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</si>
  <si>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</si>
  <si>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</si>
  <si>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</si>
  <si>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</si>
  <si>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</si>
  <si>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</si>
  <si>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</si>
  <si>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</si>
  <si>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</si>
  <si>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</si>
  <si>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</si>
  <si>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</si>
  <si>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</si>
  <si>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</si>
  <si>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</si>
  <si>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</si>
  <si>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</si>
  <si>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</si>
  <si>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</si>
  <si>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</si>
  <si>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</si>
  <si>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</si>
  <si>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</si>
  <si>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</si>
  <si>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</si>
  <si>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</si>
  <si>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</si>
  <si>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</si>
  <si>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</si>
  <si>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</si>
  <si>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</si>
  <si>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</si>
  <si>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</si>
  <si>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</si>
  <si>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</si>
  <si>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</si>
  <si>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</si>
  <si>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</si>
  <si>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</si>
  <si>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</si>
  <si>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</si>
  <si>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</si>
  <si>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</si>
  <si>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</si>
  <si>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</si>
  <si>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</si>
  <si>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</si>
  <si>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</si>
  <si>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</si>
  <si>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</si>
  <si>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</si>
  <si>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</si>
  <si>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</si>
  <si>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</si>
  <si>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</si>
  <si>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</si>
  <si>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</si>
  <si>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</si>
  <si>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</si>
  <si>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</si>
  <si>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</si>
  <si>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</si>
  <si>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</si>
  <si>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</si>
  <si>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</si>
  <si>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</si>
  <si>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</si>
  <si>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</si>
  <si>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</si>
  <si>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</si>
  <si>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</si>
  <si>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</si>
  <si>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</si>
  <si>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</si>
  <si>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</si>
  <si>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</si>
  <si>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</si>
  <si>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</si>
  <si>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</si>
  <si>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</si>
  <si>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</si>
  <si>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</si>
  <si>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</si>
  <si>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</si>
  <si>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</si>
  <si>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</si>
  <si>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</si>
  <si>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</si>
  <si>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</si>
  <si>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</si>
  <si>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</si>
  <si>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</si>
  <si>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</si>
  <si>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</si>
  <si>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</si>
  <si>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</si>
  <si>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</si>
  <si>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</si>
  <si>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</si>
  <si>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</si>
  <si>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</si>
  <si>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</si>
  <si>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</si>
  <si>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</si>
  <si>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</si>
  <si>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</si>
  <si>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</si>
  <si>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</si>
  <si>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</si>
  <si>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</si>
  <si>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</si>
  <si>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</si>
  <si>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</si>
  <si>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</si>
  <si>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</si>
  <si>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</si>
  <si>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</si>
  <si>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</si>
  <si>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</si>
  <si>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</si>
  <si>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</si>
  <si>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</si>
  <si>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</si>
  <si>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</si>
  <si>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</si>
  <si>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</si>
  <si>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</si>
  <si>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</si>
  <si>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</si>
  <si>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</si>
  <si>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</si>
  <si>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</si>
  <si>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</si>
  <si>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</si>
  <si>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</si>
  <si>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</si>
  <si>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</si>
  <si>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</si>
  <si>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</si>
  <si>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</si>
  <si>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</si>
  <si>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</si>
  <si>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</si>
  <si>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</si>
  <si>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</si>
  <si>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</si>
  <si>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</si>
  <si>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</si>
  <si>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</si>
  <si>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</si>
  <si>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</si>
  <si>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</si>
  <si>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</si>
  <si>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</si>
  <si>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</si>
  <si>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</si>
  <si>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</si>
  <si>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</si>
  <si>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</si>
  <si>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</si>
  <si>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</si>
  <si>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</si>
  <si>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</si>
  <si>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</si>
  <si>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</si>
  <si>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</si>
  <si>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</si>
  <si>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</si>
  <si>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</si>
  <si>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</si>
  <si>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</si>
  <si>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</si>
  <si>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</si>
  <si>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</si>
  <si>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</si>
  <si>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</si>
  <si>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</si>
  <si>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</si>
  <si>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</si>
  <si>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</si>
  <si>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</si>
  <si>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</si>
  <si>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</si>
  <si>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</si>
  <si>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</si>
  <si>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</si>
  <si>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</si>
  <si>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</si>
  <si>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</si>
  <si>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</si>
  <si>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</si>
  <si>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</si>
  <si>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</si>
  <si>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</si>
  <si>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</si>
  <si>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</si>
  <si>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</si>
  <si>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</si>
  <si>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</si>
  <si>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</si>
  <si>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</si>
  <si>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</si>
  <si>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</si>
  <si>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</si>
  <si>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</si>
  <si>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</si>
  <si>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</si>
  <si>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</si>
  <si>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</si>
  <si>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</si>
  <si>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</si>
  <si>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</si>
  <si>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</si>
  <si>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</si>
  <si>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</si>
  <si>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</si>
  <si>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</si>
  <si>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</si>
  <si>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</si>
  <si>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</si>
  <si>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</si>
  <si>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</si>
  <si>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</si>
  <si>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</si>
  <si>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</si>
  <si>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</si>
  <si>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</si>
  <si>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</si>
  <si>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</si>
  <si>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</si>
  <si>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</si>
  <si>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</si>
  <si>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</si>
  <si>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</si>
  <si>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</si>
  <si>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</si>
  <si>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</si>
  <si>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</si>
  <si>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</si>
  <si>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</si>
  <si>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</si>
  <si>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</si>
  <si>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</si>
  <si>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</si>
  <si>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</si>
  <si>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</si>
  <si>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</si>
  <si>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</si>
  <si>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</si>
  <si>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</si>
  <si>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</si>
  <si>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</si>
  <si>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</si>
  <si>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</si>
  <si>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</si>
  <si>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</si>
  <si>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</si>
  <si>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</si>
  <si>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</si>
  <si>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</si>
  <si>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</si>
  <si>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</si>
  <si>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</si>
  <si>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</si>
  <si>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</si>
  <si>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</si>
  <si>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</si>
  <si>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</si>
  <si>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</si>
  <si>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</si>
  <si>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</si>
  <si>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</si>
  <si>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</si>
  <si>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</si>
  <si>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</si>
  <si>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</si>
  <si>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</si>
  <si>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</si>
  <si>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</si>
  <si>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</si>
  <si>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</si>
  <si>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</si>
  <si>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</si>
  <si>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</si>
  <si>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</si>
  <si>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</si>
  <si>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</si>
  <si>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</si>
  <si>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</si>
  <si>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</si>
  <si>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</si>
  <si>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</si>
  <si>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</si>
  <si>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</si>
  <si>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</si>
  <si>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</si>
  <si>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</si>
  <si>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</si>
  <si>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</si>
  <si>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</si>
  <si>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</si>
  <si>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</si>
  <si>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</si>
  <si>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</si>
  <si>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</si>
  <si>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</si>
  <si>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</si>
  <si>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</si>
  <si>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</si>
  <si>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</si>
  <si>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</si>
  <si>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</si>
  <si>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</si>
  <si>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</si>
  <si>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</si>
  <si>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</si>
  <si>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</si>
  <si>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</si>
  <si>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</si>
  <si>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</si>
  <si>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</si>
  <si>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</si>
  <si>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</si>
  <si>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</si>
  <si>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</si>
  <si>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</si>
  <si>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</si>
  <si>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</si>
  <si>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</si>
  <si>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</si>
  <si>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</si>
  <si>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</si>
  <si>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</si>
  <si>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</si>
  <si>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</si>
  <si>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</si>
  <si>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</si>
  <si>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</si>
  <si>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</si>
  <si>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</si>
  <si>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</si>
  <si>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</si>
  <si>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</si>
  <si>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</si>
  <si>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</si>
  <si>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</si>
  <si>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</si>
  <si>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</si>
  <si>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</si>
  <si>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</si>
  <si>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</si>
  <si>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</si>
  <si>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</si>
  <si>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</si>
  <si>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</si>
  <si>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</si>
  <si>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</si>
  <si>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</si>
  <si>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</si>
  <si>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</si>
  <si>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</si>
  <si>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</si>
  <si>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</si>
  <si>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</si>
  <si>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</si>
  <si>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</si>
  <si>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</si>
  <si>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</si>
  <si>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</si>
  <si>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</si>
  <si>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</si>
  <si>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</si>
  <si>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</si>
  <si>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</si>
  <si>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</si>
  <si>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</si>
  <si>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</si>
  <si>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</si>
  <si>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</si>
  <si>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</si>
  <si>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</si>
  <si>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</si>
  <si>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</si>
  <si>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</si>
  <si>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</si>
  <si>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</si>
  <si>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</si>
  <si>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</si>
  <si>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</si>
  <si>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</si>
  <si>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</si>
  <si>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</si>
  <si>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</si>
  <si>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</si>
  <si>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</si>
  <si>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</si>
  <si>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</si>
  <si>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</si>
  <si>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</si>
  <si>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</si>
  <si>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</si>
  <si>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</si>
  <si>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</si>
  <si>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</si>
  <si>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</si>
  <si>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</si>
  <si>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</si>
  <si>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</si>
  <si>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</si>
  <si>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</si>
  <si>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</si>
  <si>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</si>
  <si>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</si>
  <si>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</si>
  <si>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</si>
  <si>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</si>
  <si>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</si>
  <si>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</si>
  <si>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</si>
  <si>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</si>
  <si>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</si>
  <si>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</si>
  <si>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</si>
  <si>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</si>
  <si>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</si>
  <si>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</si>
  <si>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</si>
  <si>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</si>
  <si>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</si>
  <si>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</si>
  <si>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</si>
  <si>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</si>
  <si>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</si>
  <si>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</si>
  <si>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</si>
  <si>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</si>
  <si>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</si>
  <si>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</si>
  <si>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</si>
  <si>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</si>
  <si>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</si>
  <si>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</si>
  <si>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</si>
  <si>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</si>
  <si>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</si>
  <si>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</si>
  <si>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</si>
  <si>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</si>
  <si>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</si>
  <si>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</si>
  <si>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</si>
  <si>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</si>
  <si>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</si>
  <si>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</si>
  <si>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</si>
  <si>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</si>
  <si>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</si>
  <si>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</si>
  <si>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</si>
  <si>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</si>
  <si>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</si>
  <si>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</si>
  <si>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</si>
  <si>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</si>
  <si>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</si>
  <si>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</si>
  <si>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</si>
  <si>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</si>
  <si>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</si>
  <si>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</si>
  <si>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</si>
  <si>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</si>
  <si>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</si>
  <si>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</si>
  <si>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</si>
  <si>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</si>
  <si>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</si>
  <si>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</si>
  <si>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</si>
  <si>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</si>
  <si>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</si>
  <si>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</si>
  <si>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</si>
  <si>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</si>
  <si>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</si>
  <si>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</si>
  <si>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</si>
  <si>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</si>
  <si>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</si>
  <si>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</si>
  <si>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</si>
  <si>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</si>
  <si>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</si>
  <si>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</si>
  <si>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</si>
  <si>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</si>
  <si>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</si>
  <si>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</si>
  <si>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</si>
  <si>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</si>
  <si>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</si>
  <si>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</si>
  <si>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</si>
  <si>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</si>
  <si>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</si>
  <si>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</si>
  <si>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</si>
  <si>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</si>
  <si>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</si>
  <si>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</si>
  <si>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</si>
  <si>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</si>
  <si>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</si>
  <si>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</si>
  <si>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</si>
  <si>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</si>
  <si>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</si>
  <si>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</si>
  <si>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</si>
  <si>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</si>
  <si>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</si>
  <si>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</si>
  <si>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</si>
  <si>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</si>
  <si>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</si>
  <si>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</si>
  <si>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</si>
  <si>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</si>
  <si>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</si>
  <si>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</si>
  <si>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</si>
  <si>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</si>
  <si>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</si>
  <si>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</si>
  <si>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</si>
  <si>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</si>
  <si>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</si>
  <si>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</si>
  <si>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</si>
  <si>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</si>
  <si>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</si>
  <si>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</si>
  <si>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</si>
  <si>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</si>
  <si>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</si>
  <si>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</si>
  <si>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</si>
  <si>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</si>
  <si>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</si>
  <si>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</si>
  <si>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</si>
  <si>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</si>
  <si>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</si>
  <si>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</si>
  <si>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</si>
  <si>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</si>
  <si>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</si>
  <si>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</si>
  <si>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</si>
  <si>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</si>
  <si>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</si>
  <si>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</si>
  <si>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</si>
  <si>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</si>
  <si>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</si>
  <si>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</si>
  <si>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</si>
  <si>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</si>
  <si>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</si>
  <si>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</si>
  <si>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</si>
  <si>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</si>
  <si>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</si>
  <si>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</si>
  <si>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</si>
  <si>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</si>
  <si>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</si>
  <si>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</si>
  <si>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</si>
  <si>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</si>
  <si>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</si>
  <si>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</si>
  <si>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</si>
  <si>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</si>
  <si>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</si>
  <si>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</si>
  <si>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</si>
  <si>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</si>
  <si>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</si>
  <si>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</si>
  <si>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</si>
  <si>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</si>
  <si>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</si>
  <si>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</si>
  <si>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</si>
  <si>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</si>
  <si>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</si>
  <si>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</si>
  <si>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</si>
  <si>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</si>
  <si>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</si>
  <si>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</si>
  <si>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</si>
  <si>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</si>
  <si>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</si>
  <si>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</si>
  <si>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</si>
  <si>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</si>
  <si>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</si>
  <si>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</si>
  <si>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</si>
  <si>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</si>
  <si>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</si>
  <si>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</si>
  <si>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</si>
  <si>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</si>
  <si>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</si>
  <si>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</si>
  <si>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</si>
  <si>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</si>
  <si>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</si>
  <si>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</si>
  <si>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</si>
  <si>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</si>
  <si>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</si>
  <si>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</si>
  <si>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</si>
  <si>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</si>
  <si>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</si>
  <si>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</si>
  <si>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</si>
  <si>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</si>
  <si>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</si>
  <si>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</si>
  <si>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</si>
  <si>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</si>
  <si>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</si>
  <si>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</si>
  <si>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</si>
  <si>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</si>
  <si>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</si>
  <si>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</si>
  <si>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</si>
  <si>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</si>
  <si>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</si>
  <si>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</si>
  <si>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</si>
  <si>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</si>
  <si>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</si>
  <si>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</si>
  <si>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</si>
  <si>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</si>
  <si>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</si>
  <si>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</si>
  <si>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</si>
  <si>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</si>
  <si>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</si>
  <si>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</si>
  <si>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</si>
  <si>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</si>
  <si>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</si>
  <si>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</si>
  <si>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</si>
  <si>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</si>
  <si>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</si>
  <si>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</si>
  <si>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</si>
  <si>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</si>
  <si>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</si>
  <si>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</si>
  <si>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</si>
  <si>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</si>
  <si>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</si>
  <si>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</si>
  <si>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</si>
  <si>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</si>
  <si>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</si>
  <si>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</si>
  <si>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</si>
  <si>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</si>
  <si>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</si>
  <si>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</si>
  <si>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</si>
  <si>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</si>
  <si>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</si>
  <si>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</si>
  <si>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</si>
  <si>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</si>
  <si>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</si>
  <si>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</si>
  <si>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</si>
  <si>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</si>
  <si>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</si>
  <si>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</si>
  <si>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</si>
  <si>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</si>
  <si>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</si>
  <si>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</si>
  <si>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</si>
  <si>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</si>
  <si>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</si>
  <si>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</si>
  <si>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</si>
  <si>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</si>
  <si>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</si>
  <si>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</si>
  <si>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</si>
  <si>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</si>
  <si>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</si>
  <si>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</si>
  <si>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</si>
  <si>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</si>
  <si>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</si>
  <si>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</si>
  <si>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</si>
  <si>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</si>
  <si>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</si>
  <si>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</si>
  <si>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</si>
  <si>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</si>
  <si>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</si>
  <si>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</si>
  <si>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</si>
  <si>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</si>
  <si>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</si>
  <si>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</si>
  <si>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</si>
  <si>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</si>
  <si>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</si>
  <si>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</si>
  <si>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</si>
  <si>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</si>
  <si>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</si>
  <si>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</si>
  <si>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</si>
  <si>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</si>
  <si>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</si>
  <si>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</si>
  <si>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</si>
  <si>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</si>
  <si>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</si>
  <si>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</si>
  <si>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</si>
  <si>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</si>
  <si>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</si>
  <si>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</si>
  <si>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</si>
  <si>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</si>
  <si>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</si>
  <si>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</si>
  <si>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</si>
  <si>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</si>
  <si>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</si>
  <si>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</si>
  <si>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</si>
  <si>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</si>
  <si>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</si>
  <si>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</si>
  <si>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</si>
  <si>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</si>
  <si>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</si>
  <si>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</si>
  <si>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</si>
  <si>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</si>
  <si>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</si>
  <si>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</si>
  <si>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</si>
  <si>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</si>
  <si>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</si>
  <si>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</si>
  <si>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</si>
  <si>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</si>
  <si>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</si>
  <si>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</si>
  <si>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</si>
  <si>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</si>
  <si>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</si>
  <si>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</si>
  <si>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</si>
  <si>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</si>
  <si>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</si>
  <si>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</si>
  <si>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</si>
  <si>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</si>
  <si>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</si>
  <si>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</si>
  <si>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</si>
  <si>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</si>
  <si>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</si>
  <si>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</si>
  <si>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</si>
  <si>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</si>
  <si>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</si>
  <si>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</si>
  <si>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</si>
  <si>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</si>
  <si>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</si>
  <si>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</si>
  <si>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</si>
  <si>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</si>
  <si>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</si>
  <si>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</si>
  <si>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</si>
  <si>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</si>
  <si>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</si>
  <si>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</si>
  <si>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</si>
  <si>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</si>
  <si>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</si>
  <si>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</si>
  <si>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</si>
  <si>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</si>
  <si>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</si>
  <si>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</si>
  <si>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</si>
  <si>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</si>
  <si>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</si>
  <si>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</si>
  <si>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</si>
  <si>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</si>
  <si>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</si>
  <si>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</si>
  <si>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</si>
  <si>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</si>
  <si>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</si>
  <si>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</si>
  <si>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</si>
  <si>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</si>
  <si>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</si>
  <si>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</si>
  <si>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</si>
  <si>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</si>
  <si>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</si>
  <si>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</si>
  <si>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</si>
  <si>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</si>
  <si>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</si>
  <si>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</si>
  <si>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</si>
  <si>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</si>
  <si>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</si>
  <si>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</si>
  <si>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</si>
  <si>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</si>
  <si>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</si>
  <si>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</si>
  <si>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</si>
  <si>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</si>
  <si>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</si>
  <si>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</si>
  <si>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</si>
  <si>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</si>
  <si>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</si>
  <si>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</si>
  <si>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</si>
  <si>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</si>
  <si>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</si>
  <si>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</si>
  <si>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</si>
  <si>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</si>
  <si>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</si>
  <si>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</si>
  <si>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</si>
  <si>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</si>
  <si>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</si>
  <si>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</si>
  <si>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</si>
  <si>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</si>
  <si>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</si>
  <si>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</si>
  <si>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</si>
  <si>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</si>
  <si>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</si>
  <si>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</si>
  <si>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</si>
  <si>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</si>
  <si>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</si>
  <si>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</si>
  <si>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</si>
  <si>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</si>
  <si>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</si>
  <si>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</si>
  <si>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</si>
  <si>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</si>
  <si>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</si>
  <si>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</si>
  <si>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</si>
  <si>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</si>
  <si>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</si>
  <si>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</si>
  <si>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</si>
  <si>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</si>
  <si>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</si>
  <si>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</si>
  <si>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</si>
  <si>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</si>
  <si>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</si>
  <si>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</si>
  <si>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</si>
  <si>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</si>
  <si>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</si>
  <si>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</si>
  <si>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</si>
  <si>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</si>
  <si>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</si>
  <si>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</si>
  <si>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</si>
  <si>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</si>
  <si>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</si>
  <si>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</si>
  <si>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</si>
  <si>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</si>
  <si>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</si>
  <si>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</si>
  <si>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</si>
  <si>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</si>
  <si>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</si>
  <si>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</si>
  <si>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</si>
  <si>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</si>
  <si>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</si>
  <si>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</si>
  <si>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</si>
  <si>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</si>
  <si>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</si>
  <si>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</si>
  <si>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</si>
  <si>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</si>
  <si>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</si>
  <si>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</si>
  <si>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</si>
  <si>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</si>
  <si>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</si>
  <si>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</si>
  <si>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</si>
  <si>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</si>
  <si>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</si>
  <si>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</si>
  <si>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</si>
  <si>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</si>
  <si>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</si>
  <si>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</si>
  <si>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</si>
  <si>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</si>
  <si>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</si>
  <si>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</si>
  <si>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</si>
  <si>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</si>
  <si>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</si>
  <si>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</si>
  <si>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</si>
  <si>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</si>
  <si>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</si>
  <si>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</si>
  <si>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</si>
  <si>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</si>
  <si>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</si>
  <si>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</si>
  <si>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</si>
  <si>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</si>
  <si>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</si>
  <si>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</si>
  <si>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</si>
  <si>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</si>
  <si>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</si>
  <si>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</si>
  <si>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</si>
  <si>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</si>
  <si>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</si>
  <si>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</si>
  <si>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</si>
  <si>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</si>
  <si>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</si>
  <si>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</si>
  <si>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</si>
  <si>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</si>
  <si>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</si>
  <si>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</si>
  <si>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</si>
  <si>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</si>
  <si>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</si>
  <si>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</si>
  <si>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</si>
  <si>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</si>
  <si>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</si>
  <si>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</si>
  <si>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</si>
  <si>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</si>
  <si>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</si>
  <si>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</si>
  <si>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</si>
  <si>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</si>
  <si>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</si>
  <si>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</si>
  <si>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</si>
  <si>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</si>
  <si>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</si>
  <si>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</si>
  <si>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</si>
  <si>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</si>
  <si>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</si>
  <si>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</si>
  <si>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</si>
  <si>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</si>
  <si>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</si>
  <si>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</si>
  <si>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</si>
  <si>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</si>
  <si>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</si>
  <si>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</si>
  <si>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</si>
  <si>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</si>
  <si>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</si>
  <si>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</si>
  <si>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</si>
  <si>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</si>
  <si>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</si>
  <si>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</si>
  <si>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</si>
  <si>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</si>
  <si>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</si>
  <si>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</si>
  <si>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</si>
  <si>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</si>
  <si>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</si>
  <si>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</si>
  <si>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</si>
  <si>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</si>
  <si>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</si>
  <si>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</si>
  <si>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</si>
  <si>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</si>
  <si>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</si>
  <si>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</si>
  <si>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</si>
  <si>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</si>
  <si>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</si>
  <si>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</si>
  <si>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</si>
  <si>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</si>
  <si>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</si>
  <si>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</si>
  <si>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</si>
  <si>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</si>
  <si>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</si>
  <si>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</si>
  <si>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</si>
  <si>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</si>
  <si>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</si>
  <si>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</si>
  <si>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</si>
  <si>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</si>
  <si>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</si>
  <si>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</si>
  <si>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</si>
  <si>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</si>
  <si>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</si>
  <si>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</si>
  <si>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</si>
  <si>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</si>
  <si>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</si>
  <si>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</si>
  <si>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</si>
  <si>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</si>
  <si>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</si>
  <si>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</si>
  <si>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</si>
  <si>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</si>
  <si>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</si>
  <si>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</si>
  <si>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</si>
  <si>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</si>
  <si>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</si>
  <si>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</si>
  <si>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</si>
  <si>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</si>
  <si>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</si>
  <si>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</si>
  <si>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</si>
  <si>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</si>
  <si>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</si>
  <si>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</si>
  <si>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</si>
  <si>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</si>
  <si>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</si>
  <si>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</si>
  <si>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</si>
  <si>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</si>
  <si>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</si>
  <si>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</si>
  <si>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</si>
  <si>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</si>
  <si>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</si>
  <si>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</si>
  <si>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</si>
  <si>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</si>
  <si>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</si>
  <si>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</si>
  <si>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</si>
  <si>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</si>
  <si>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</si>
  <si>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</si>
  <si>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</si>
  <si>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</si>
  <si>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</si>
  <si>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</si>
  <si>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</si>
  <si>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</si>
  <si>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</si>
  <si>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</si>
  <si>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</si>
  <si>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</si>
  <si>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</si>
  <si>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</si>
  <si>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</si>
  <si>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</si>
  <si>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</si>
  <si>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</si>
  <si>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</si>
  <si>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</si>
  <si>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</si>
  <si>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</si>
  <si>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</si>
  <si>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</si>
  <si>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</si>
  <si>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</si>
  <si>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</si>
  <si>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</si>
  <si>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</si>
  <si>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</si>
  <si>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</si>
  <si>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</si>
  <si>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</si>
  <si>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</si>
  <si>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</si>
  <si>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</si>
  <si>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</si>
  <si>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</si>
  <si>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</si>
  <si>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</si>
  <si>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</si>
  <si>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</si>
  <si>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</si>
  <si>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</si>
  <si>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</si>
  <si>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</si>
  <si>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</si>
  <si>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</si>
  <si>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</si>
  <si>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</si>
  <si>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</si>
  <si>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</si>
  <si>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</si>
  <si>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</si>
  <si>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</si>
  <si>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</si>
  <si>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</si>
  <si>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</si>
  <si>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</si>
  <si>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</si>
  <si>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</si>
  <si>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</si>
  <si>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</si>
  <si>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</si>
  <si>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</si>
  <si>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</si>
  <si>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</si>
  <si>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</si>
  <si>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</si>
  <si>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</si>
  <si>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</si>
  <si>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</si>
  <si>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</si>
  <si>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</si>
  <si>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</si>
  <si>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</si>
  <si>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</si>
  <si>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</si>
  <si>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</si>
  <si>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</si>
  <si>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</si>
  <si>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</si>
  <si>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</si>
  <si>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</si>
  <si>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</si>
  <si>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</si>
  <si>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</si>
  <si>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</si>
  <si>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</si>
  <si>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</si>
  <si>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</si>
  <si>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</si>
  <si>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</si>
  <si>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</si>
  <si>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</si>
  <si>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</si>
  <si>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</si>
  <si>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</si>
  <si>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</si>
  <si>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</si>
  <si>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</si>
  <si>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</si>
  <si>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</si>
  <si>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</si>
  <si>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</si>
  <si>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</si>
  <si>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</si>
  <si>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</si>
  <si>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</si>
  <si>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</si>
  <si>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</si>
  <si>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</si>
  <si>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</si>
  <si>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</si>
  <si>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</si>
  <si>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</si>
  <si>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</si>
  <si>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</si>
  <si>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</si>
  <si>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</si>
  <si>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</si>
  <si>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</si>
  <si>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</si>
  <si>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</si>
  <si>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</si>
  <si>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</si>
  <si>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</si>
  <si>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</si>
  <si>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</si>
  <si>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</si>
  <si>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</si>
  <si>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</si>
  <si>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</si>
  <si>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</si>
  <si>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</si>
  <si>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</si>
  <si>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</si>
  <si>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</si>
  <si>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</si>
  <si>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</si>
  <si>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</si>
  <si>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</si>
  <si>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</si>
  <si>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</si>
  <si>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</si>
  <si>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</si>
  <si>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</si>
  <si>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</si>
  <si>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</si>
  <si>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</si>
  <si>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</si>
  <si>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</si>
  <si>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</si>
  <si>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</si>
  <si>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</si>
  <si>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</si>
  <si>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</si>
  <si>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</si>
  <si>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</si>
  <si>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</si>
  <si>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</si>
  <si>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</si>
  <si>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</si>
  <si>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</si>
  <si>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</si>
  <si>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</si>
  <si>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</si>
  <si>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</si>
  <si>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</si>
  <si>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</si>
  <si>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</si>
  <si>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</si>
  <si>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</si>
  <si>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</si>
  <si>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</si>
  <si>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</si>
  <si>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</si>
  <si>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</si>
  <si>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</si>
  <si>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</si>
  <si>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</si>
  <si>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</si>
  <si>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</si>
  <si>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</si>
  <si>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</si>
  <si>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</si>
  <si>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</si>
  <si>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</si>
  <si>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</si>
  <si>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</si>
  <si>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</si>
  <si>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</si>
  <si>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</si>
  <si>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</si>
  <si>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</si>
  <si>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</si>
  <si>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</si>
  <si>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</si>
  <si>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</si>
  <si>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</si>
  <si>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</si>
  <si>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</si>
  <si>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</si>
  <si>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</si>
  <si>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</si>
  <si>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</si>
  <si>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</si>
  <si>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</si>
  <si>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</si>
  <si>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</si>
  <si>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</si>
  <si>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</si>
  <si>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</si>
  <si>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</si>
  <si>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</si>
  <si>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</si>
  <si>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</si>
  <si>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</si>
  <si>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</si>
  <si>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</si>
  <si>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</si>
  <si>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</si>
  <si>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</si>
  <si>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</si>
  <si>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</si>
  <si>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</si>
  <si>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</si>
  <si>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</si>
  <si>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</si>
  <si>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</si>
  <si>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</si>
  <si>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</si>
  <si>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</si>
  <si>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</si>
  <si>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</si>
  <si>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</si>
  <si>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</si>
  <si>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</si>
  <si>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</si>
  <si>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</si>
  <si>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</si>
  <si>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</si>
  <si>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</si>
  <si>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</si>
  <si>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</si>
  <si>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</si>
  <si>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</si>
  <si>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</si>
  <si>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</si>
  <si>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</si>
  <si>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</si>
  <si>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</si>
  <si>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</si>
  <si>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</si>
  <si>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</si>
  <si>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</si>
  <si>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</si>
  <si>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</si>
  <si>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</si>
  <si>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</si>
  <si>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</si>
  <si>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</si>
  <si>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</si>
  <si>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</si>
  <si>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</si>
  <si>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</si>
  <si>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</si>
  <si>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</si>
  <si>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</si>
  <si>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</si>
  <si>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</si>
  <si>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</si>
  <si>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</si>
  <si>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</si>
  <si>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</si>
  <si>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</si>
  <si>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</si>
  <si>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</si>
  <si>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</si>
  <si>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</si>
  <si>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</si>
  <si>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</si>
  <si>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</si>
  <si>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</si>
  <si>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</si>
  <si>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</si>
  <si>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</si>
  <si>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</si>
  <si>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</si>
  <si>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</si>
  <si>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</si>
  <si>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</si>
  <si>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</si>
  <si>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</si>
  <si>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</si>
  <si>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</si>
  <si>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</si>
  <si>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</si>
  <si>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</si>
  <si>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</si>
  <si>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</si>
  <si>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</si>
  <si>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</si>
  <si>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</si>
  <si>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</si>
  <si>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</si>
  <si>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</si>
  <si>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</si>
  <si>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</si>
  <si>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</si>
  <si>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</si>
  <si>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</si>
  <si>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</si>
  <si>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</si>
  <si>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</si>
  <si>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</si>
  <si>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</si>
  <si>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</si>
  <si>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</si>
  <si>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</si>
  <si>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</si>
  <si>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</si>
  <si>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</si>
  <si>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</si>
  <si>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</si>
  <si>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</si>
  <si>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</si>
  <si>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</si>
  <si>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</si>
  <si>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</si>
  <si>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</si>
  <si>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</si>
  <si>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</si>
  <si>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</si>
  <si>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</si>
  <si>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</si>
  <si>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</si>
  <si>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</si>
  <si>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</si>
  <si>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</si>
  <si>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</si>
  <si>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</si>
  <si>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</si>
  <si>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</si>
  <si>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</si>
  <si>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</si>
  <si>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</si>
  <si>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</si>
  <si>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</si>
  <si>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</si>
  <si>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</si>
  <si>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</si>
  <si>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</si>
  <si>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</si>
  <si>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</si>
  <si>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</si>
  <si>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</si>
  <si>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</si>
  <si>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</si>
  <si>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</si>
  <si>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</si>
  <si>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</si>
  <si>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</si>
  <si>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</si>
  <si>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</si>
  <si>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</si>
  <si>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</si>
  <si>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</si>
  <si>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</si>
  <si>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</si>
  <si>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</si>
  <si>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</si>
  <si>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</si>
  <si>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</si>
  <si>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</si>
  <si>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</si>
  <si>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</si>
  <si>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</si>
  <si>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</si>
  <si>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</si>
  <si>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</si>
  <si>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</si>
  <si>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</si>
  <si>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</si>
  <si>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</si>
  <si>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</si>
  <si>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</si>
  <si>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</si>
  <si>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</si>
  <si>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</si>
  <si>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</si>
  <si>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</si>
  <si>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</si>
  <si>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</si>
  <si>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</si>
  <si>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</si>
  <si>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</si>
  <si>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</si>
  <si>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</si>
  <si>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</si>
  <si>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</si>
  <si>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</si>
  <si>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</si>
  <si>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</si>
  <si>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</si>
  <si>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</si>
  <si>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</si>
  <si>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</si>
  <si>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</si>
  <si>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</si>
  <si>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</si>
  <si>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</si>
  <si>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</si>
  <si>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</si>
  <si>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</si>
  <si>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</si>
  <si>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</si>
  <si>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</si>
  <si>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</si>
  <si>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</si>
  <si>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</si>
  <si>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</si>
  <si>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</si>
  <si>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</si>
  <si>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</si>
  <si>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</si>
  <si>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</si>
  <si>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</si>
  <si>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</si>
  <si>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</si>
  <si>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</si>
  <si>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</si>
  <si>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</si>
  <si>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</si>
  <si>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</si>
  <si>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</si>
  <si>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</si>
  <si>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</si>
  <si>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</si>
  <si>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</si>
  <si>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</si>
  <si>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</si>
  <si>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</si>
  <si>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</si>
  <si>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</si>
  <si>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</si>
  <si>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</si>
  <si>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</si>
  <si>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</si>
  <si>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</si>
  <si>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</si>
  <si>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</si>
  <si>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</si>
  <si>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</si>
  <si>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</si>
  <si>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</si>
  <si>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</si>
  <si>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</si>
  <si>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</si>
  <si>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</si>
  <si>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</si>
  <si>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</si>
  <si>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</si>
  <si>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</si>
  <si>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</si>
  <si>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</si>
  <si>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</si>
  <si>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</si>
  <si>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</si>
  <si>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</si>
  <si>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</si>
  <si>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</si>
  <si>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</si>
  <si>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</si>
  <si>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</si>
  <si>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</si>
  <si>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</si>
  <si>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</si>
  <si>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</si>
  <si>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</si>
  <si>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</si>
  <si>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</si>
  <si>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</si>
  <si>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</si>
  <si>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</si>
  <si>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</si>
  <si>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</si>
  <si>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</si>
  <si>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</si>
  <si>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</si>
  <si>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</si>
  <si>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</si>
  <si>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</si>
  <si>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</si>
  <si>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</si>
  <si>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</si>
  <si>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</si>
  <si>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</si>
  <si>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</si>
  <si>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</si>
  <si>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</si>
  <si>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</si>
  <si>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</si>
  <si>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</si>
  <si>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</si>
  <si>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</si>
  <si>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</si>
  <si>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</si>
  <si>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</si>
  <si>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</si>
  <si>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</si>
  <si>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</si>
  <si>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</si>
  <si>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</si>
  <si>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</si>
  <si>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</si>
  <si>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</si>
  <si>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</si>
  <si>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</si>
  <si>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</si>
  <si>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</si>
  <si>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</si>
  <si>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</si>
  <si>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</si>
  <si>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</si>
  <si>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</si>
  <si>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</si>
  <si>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</si>
  <si>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</si>
  <si>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</si>
  <si>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</si>
  <si>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</si>
  <si>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</si>
  <si>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</si>
  <si>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</si>
  <si>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</si>
  <si>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</si>
  <si>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</si>
  <si>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</si>
  <si>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</si>
  <si>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</si>
  <si>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</si>
  <si>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</si>
  <si>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</si>
  <si>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</si>
  <si>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</si>
  <si>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</si>
  <si>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</si>
  <si>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</si>
  <si>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</si>
  <si>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</si>
  <si>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</si>
  <si>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</si>
  <si>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</si>
  <si>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</si>
  <si>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</si>
  <si>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</si>
  <si>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</si>
  <si>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</si>
  <si>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</si>
  <si>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</si>
  <si>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</si>
  <si>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</si>
  <si>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</si>
  <si>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</si>
  <si>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</si>
  <si>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</si>
  <si>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</si>
  <si>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</si>
  <si>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</si>
  <si>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</si>
  <si>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</si>
  <si>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</si>
  <si>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</si>
  <si>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</si>
  <si>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</si>
  <si>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</si>
  <si>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</si>
  <si>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</si>
  <si>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</si>
  <si>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</si>
  <si>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</si>
  <si>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</si>
  <si>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</si>
  <si>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</si>
  <si>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</si>
  <si>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</si>
  <si>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</si>
  <si>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</si>
  <si>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</si>
  <si>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</si>
  <si>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</si>
  <si>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</si>
  <si>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</si>
  <si>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</si>
  <si>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</si>
  <si>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</si>
  <si>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</si>
  <si>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</si>
  <si>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</si>
  <si>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</si>
  <si>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</si>
  <si>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</si>
  <si>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</si>
  <si>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</si>
  <si>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</si>
  <si>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</si>
  <si>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</si>
  <si>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</si>
  <si>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</si>
  <si>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</si>
  <si>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</si>
  <si>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</si>
  <si>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</si>
  <si>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</si>
  <si>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</si>
  <si>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</si>
  <si>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</si>
  <si>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</si>
  <si>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</si>
  <si>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</si>
  <si>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</si>
  <si>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</si>
  <si>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</si>
  <si>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</si>
  <si>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</si>
  <si>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</si>
  <si>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</si>
  <si>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</si>
  <si>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</si>
  <si>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</si>
  <si>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</si>
  <si>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</si>
  <si>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</si>
  <si>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</si>
  <si>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</si>
  <si>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</si>
  <si>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</si>
  <si>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</si>
  <si>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</si>
  <si>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</si>
  <si>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</si>
  <si>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</si>
  <si>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</si>
  <si>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</si>
  <si>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</si>
  <si>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</si>
  <si>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</si>
  <si>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</si>
  <si>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</si>
  <si>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</si>
  <si>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</si>
  <si>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</si>
  <si>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</si>
  <si>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</si>
  <si>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</si>
  <si>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</si>
  <si>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</si>
  <si>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</si>
  <si>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</si>
  <si>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</si>
  <si>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</si>
  <si>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</si>
  <si>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</si>
  <si>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</si>
  <si>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</si>
  <si>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</si>
  <si>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</si>
  <si>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</si>
  <si>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</si>
  <si>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</si>
  <si>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</si>
  <si>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</si>
  <si>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</si>
  <si>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</si>
  <si>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</si>
  <si>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</si>
  <si>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</si>
  <si>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</si>
  <si>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</si>
  <si>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</si>
  <si>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</si>
  <si>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</si>
  <si>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</si>
  <si>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</si>
  <si>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</si>
  <si>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</si>
  <si>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</si>
  <si>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</si>
  <si>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</si>
  <si>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</si>
  <si>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</si>
  <si>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</si>
  <si>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</si>
  <si>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</si>
  <si>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</si>
  <si>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</si>
  <si>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</si>
  <si>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</si>
  <si>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</si>
  <si>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</si>
  <si>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</si>
  <si>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</si>
  <si>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</si>
  <si>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</si>
  <si>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</si>
  <si>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</si>
  <si>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</si>
  <si>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</si>
  <si>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</si>
  <si>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</si>
  <si>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</si>
  <si>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</si>
  <si>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</si>
  <si>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</si>
  <si>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</si>
  <si>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</si>
  <si>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</si>
  <si>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</si>
  <si>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</si>
  <si>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</si>
  <si>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</si>
  <si>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</si>
  <si>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</si>
  <si>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</si>
  <si>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</si>
  <si>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</si>
  <si>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</si>
  <si>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</si>
  <si>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</si>
  <si>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</si>
  <si>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</si>
  <si>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</si>
  <si>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</si>
  <si>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</si>
  <si>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</si>
  <si>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</si>
  <si>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</si>
  <si>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</si>
  <si>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</si>
  <si>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</si>
  <si>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</si>
  <si>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</si>
  <si>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</si>
  <si>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</si>
  <si>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</si>
  <si>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</si>
  <si>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</si>
  <si>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</si>
  <si>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</si>
  <si>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</si>
  <si>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</si>
  <si>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</si>
  <si>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</si>
  <si>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</si>
  <si>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</si>
  <si>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</si>
  <si>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</si>
  <si>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</si>
  <si>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</si>
  <si>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</si>
  <si>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</si>
  <si>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</si>
  <si>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</si>
  <si>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</si>
  <si>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</si>
  <si>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</si>
  <si>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</si>
  <si>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</si>
  <si>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</si>
  <si>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</si>
  <si>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</si>
  <si>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</si>
  <si>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</si>
  <si>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</si>
  <si>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</si>
  <si>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</si>
  <si>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</si>
  <si>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</si>
  <si>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</si>
  <si>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</si>
  <si>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</si>
  <si>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</si>
  <si>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</si>
  <si>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</si>
  <si>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</si>
  <si>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</si>
  <si>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</si>
  <si>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</si>
  <si>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</si>
  <si>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</si>
  <si>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</si>
  <si>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</si>
  <si>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</si>
  <si>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</si>
  <si>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</si>
  <si>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</si>
  <si>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</si>
  <si>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</si>
  <si>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</si>
  <si>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</si>
  <si>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</si>
  <si>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</si>
  <si>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</si>
  <si>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</si>
  <si>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</si>
  <si>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</si>
  <si>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</si>
  <si>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</si>
  <si>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</si>
  <si>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</si>
  <si>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</si>
  <si>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</si>
  <si>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</si>
  <si>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</si>
  <si>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</si>
  <si>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</si>
  <si>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</si>
  <si>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</si>
  <si>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</si>
  <si>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</si>
  <si>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</si>
  <si>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</si>
  <si>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</si>
  <si>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</si>
  <si>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</si>
  <si>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</si>
  <si>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</si>
  <si>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</si>
  <si>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</si>
  <si>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</si>
  <si>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</si>
  <si>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</si>
  <si>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</si>
  <si>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</si>
  <si>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</si>
  <si>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</si>
  <si>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</si>
  <si>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</si>
  <si>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</si>
  <si>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</si>
  <si>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</si>
  <si>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</si>
  <si>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</si>
  <si>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</si>
  <si>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</si>
  <si>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</si>
  <si>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</si>
  <si>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</si>
  <si>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</si>
  <si>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</si>
  <si>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</si>
  <si>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</si>
  <si>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</si>
  <si>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</si>
  <si>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</si>
  <si>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</si>
  <si>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</si>
  <si>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</si>
  <si>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</si>
  <si>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</si>
  <si>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</si>
  <si>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</si>
  <si>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</si>
  <si>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</si>
  <si>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</si>
  <si>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</si>
  <si>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</si>
  <si>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</si>
  <si>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</si>
  <si>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</si>
  <si>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</si>
  <si>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</si>
  <si>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</si>
  <si>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</si>
  <si>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</si>
  <si>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</si>
  <si>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</si>
  <si>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</si>
  <si>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</si>
  <si>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</si>
  <si>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</si>
  <si>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</si>
  <si>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</si>
  <si>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</si>
  <si>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</si>
  <si>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</si>
  <si>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</si>
  <si>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</si>
  <si>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</si>
  <si>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</si>
  <si>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</si>
  <si>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</si>
  <si>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</si>
  <si>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</si>
  <si>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</si>
  <si>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</si>
  <si>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</si>
  <si>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</si>
  <si>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</si>
  <si>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</si>
  <si>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</si>
  <si>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</si>
  <si>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</si>
  <si>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</si>
  <si>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</si>
  <si>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</si>
  <si>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</si>
  <si>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</si>
  <si>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</si>
  <si>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</si>
  <si>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</si>
  <si>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</si>
  <si>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</si>
  <si>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</si>
  <si>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</si>
  <si>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</si>
  <si>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</si>
  <si>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</si>
  <si>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</si>
  <si>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</si>
  <si>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</si>
  <si>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</si>
  <si>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</si>
  <si>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</si>
  <si>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</si>
  <si>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</si>
  <si>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</si>
  <si>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</si>
  <si>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</si>
  <si>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</si>
  <si>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</si>
  <si>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</si>
  <si>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</si>
  <si>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</si>
  <si>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</si>
  <si>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</si>
  <si>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</si>
  <si>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</si>
  <si>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</si>
  <si>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</si>
  <si>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</si>
  <si>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</si>
  <si>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</si>
  <si>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</si>
  <si>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</si>
  <si>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</si>
  <si>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</si>
  <si>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</si>
  <si>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</si>
  <si>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</si>
  <si>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</si>
  <si>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</si>
  <si>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</si>
  <si>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</si>
  <si>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</si>
  <si>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</si>
  <si>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</si>
  <si>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</si>
  <si>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</si>
  <si>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</si>
  <si>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</si>
  <si>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</si>
  <si>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</si>
  <si>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</si>
  <si>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</si>
  <si>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</si>
  <si>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</si>
  <si>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</si>
  <si>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</si>
  <si>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</si>
  <si>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</si>
  <si>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</si>
  <si>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</si>
  <si>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</si>
  <si>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</si>
  <si>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</si>
  <si>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</si>
  <si>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</si>
  <si>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</si>
  <si>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</si>
  <si>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</si>
  <si>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</si>
  <si>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</si>
  <si>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</si>
  <si>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</si>
  <si>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</si>
  <si>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</si>
  <si>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</si>
  <si>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</si>
  <si>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</si>
  <si>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</si>
  <si>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</si>
  <si>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</si>
  <si>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</si>
  <si>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</si>
  <si>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</si>
  <si>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</si>
  <si>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</si>
  <si>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</si>
  <si>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</si>
  <si>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</si>
  <si>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</si>
  <si>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</si>
  <si>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</si>
  <si>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</si>
  <si>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</si>
  <si>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</si>
  <si>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</si>
  <si>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</si>
  <si>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</si>
  <si>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</si>
  <si>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</si>
  <si>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</si>
  <si>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</si>
  <si>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</si>
  <si>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</si>
  <si>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</si>
  <si>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</si>
  <si>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</si>
  <si>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</si>
  <si>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</si>
  <si>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</si>
  <si>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</si>
  <si>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</si>
  <si>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</si>
  <si>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</si>
  <si>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</si>
  <si>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</si>
  <si>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</si>
  <si>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</si>
  <si>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</si>
  <si>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</si>
  <si>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</si>
  <si>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</si>
  <si>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</si>
  <si>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</si>
  <si>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</si>
  <si>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</si>
  <si>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</si>
  <si>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</si>
  <si>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</si>
  <si>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</si>
  <si>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</si>
  <si>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</si>
  <si>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</si>
  <si>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</si>
  <si>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</si>
  <si>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</si>
  <si>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</si>
  <si>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</si>
  <si>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</si>
  <si>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</si>
  <si>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</si>
  <si>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</si>
  <si>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</si>
  <si>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</si>
  <si>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</si>
  <si>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</si>
  <si>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</si>
  <si>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</si>
  <si>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</si>
  <si>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</si>
  <si>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</si>
  <si>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</si>
  <si>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</si>
  <si>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</si>
  <si>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</si>
  <si>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</si>
  <si>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</si>
  <si>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</si>
  <si>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</si>
  <si>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</si>
  <si>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</si>
  <si>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</si>
  <si>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</si>
  <si>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</si>
  <si>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</si>
  <si>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</si>
  <si>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</si>
  <si>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</si>
  <si>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</si>
  <si>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</si>
  <si>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</si>
  <si>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</si>
  <si>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</si>
  <si>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</si>
  <si>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</si>
  <si>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</si>
  <si>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</si>
  <si>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</si>
  <si>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</si>
  <si>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</si>
  <si>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</si>
  <si>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</si>
  <si>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</si>
  <si>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</si>
  <si>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</si>
  <si>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</si>
  <si>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</si>
  <si>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</si>
  <si>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</si>
  <si>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</si>
  <si>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</si>
  <si>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</si>
  <si>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</si>
  <si>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</si>
  <si>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</si>
  <si>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</si>
  <si>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</si>
  <si>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</si>
  <si>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</si>
  <si>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</si>
  <si>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</si>
  <si>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</si>
  <si>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</si>
  <si>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</si>
  <si>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</si>
  <si>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</si>
  <si>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</si>
  <si>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</si>
  <si>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</si>
  <si>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</si>
  <si>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</si>
  <si>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</si>
  <si>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</si>
  <si>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</si>
  <si>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</si>
  <si>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</si>
  <si>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</si>
  <si>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</si>
  <si>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</si>
  <si>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</si>
  <si>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</si>
  <si>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</si>
  <si>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</si>
  <si>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</si>
  <si>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</si>
  <si>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</si>
  <si>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</si>
  <si>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</si>
  <si>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</si>
  <si>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</si>
  <si>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</si>
  <si>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</si>
  <si>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</si>
  <si>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</si>
  <si>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</si>
  <si>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</si>
  <si>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</si>
  <si>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</si>
  <si>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</si>
  <si>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</si>
  <si>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</si>
  <si>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</si>
  <si>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</si>
  <si>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</si>
  <si>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</si>
  <si>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</si>
  <si>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</si>
  <si>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</si>
  <si>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</si>
  <si>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</si>
  <si>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</si>
  <si>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</si>
  <si>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</si>
  <si>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</si>
  <si>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</si>
  <si>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</si>
  <si>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</si>
  <si>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</si>
  <si>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</si>
  <si>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</si>
  <si>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</si>
  <si>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</si>
  <si>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</si>
  <si>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</si>
  <si>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</si>
  <si>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</si>
  <si>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</si>
  <si>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</si>
  <si>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</si>
  <si>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</si>
  <si>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</si>
  <si>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</si>
  <si>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</si>
  <si>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</si>
  <si>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</si>
  <si>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</si>
  <si>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</si>
  <si>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</si>
  <si>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</si>
  <si>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</si>
  <si>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</si>
  <si>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</si>
  <si>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</si>
  <si>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</si>
  <si>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</si>
  <si>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</si>
  <si>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</si>
  <si>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</si>
  <si>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</si>
  <si>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</si>
  <si>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</si>
  <si>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</si>
  <si>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</si>
  <si>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</si>
  <si>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</si>
  <si>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</si>
  <si>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</si>
  <si>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</si>
  <si>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</si>
  <si>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</si>
  <si>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</si>
  <si>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</si>
  <si>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</si>
  <si>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</si>
  <si>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</si>
  <si>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</si>
  <si>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</si>
  <si>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</si>
  <si>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</si>
  <si>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</si>
  <si>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</si>
  <si>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</si>
  <si>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</si>
  <si>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</si>
  <si>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</si>
  <si>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</si>
  <si>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</si>
  <si>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</si>
  <si>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</si>
  <si>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</si>
  <si>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</si>
  <si>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</si>
  <si>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</si>
  <si>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</si>
  <si>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</si>
  <si>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</si>
  <si>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</si>
  <si>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</si>
  <si>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</si>
  <si>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</si>
  <si>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</si>
  <si>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</si>
  <si>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</si>
  <si>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</si>
  <si>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</si>
  <si>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</si>
  <si>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</si>
  <si>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</si>
  <si>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</si>
  <si>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</si>
  <si>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</si>
  <si>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</si>
  <si>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</si>
  <si>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</si>
  <si>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</si>
  <si>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</si>
  <si>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</si>
  <si>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</si>
  <si>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</si>
  <si>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</si>
  <si>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</si>
  <si>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</si>
  <si>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</si>
  <si>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</si>
  <si>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</si>
  <si>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</si>
  <si>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</si>
  <si>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</si>
  <si>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</si>
  <si>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</si>
  <si>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</si>
  <si>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</si>
  <si>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</si>
  <si>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</si>
  <si>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</si>
  <si>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</si>
  <si>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</si>
  <si>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</si>
  <si>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</si>
  <si>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</si>
  <si>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</si>
  <si>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</si>
  <si>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</si>
  <si>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</si>
  <si>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</si>
  <si>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</si>
  <si>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</si>
  <si>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</si>
  <si>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</si>
  <si>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</si>
  <si>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</si>
  <si>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</si>
  <si>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</si>
  <si>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</si>
  <si>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</si>
  <si>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</si>
  <si>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</si>
  <si>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</si>
  <si>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</si>
  <si>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</si>
  <si>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</si>
  <si>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</si>
  <si>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</si>
  <si>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</si>
  <si>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</si>
  <si>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</si>
  <si>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</si>
  <si>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</si>
  <si>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</si>
  <si>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</si>
  <si>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</si>
  <si>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</si>
  <si>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</si>
  <si>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</si>
  <si>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</si>
  <si>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</si>
  <si>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</si>
  <si>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</si>
  <si>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</si>
  <si>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</si>
  <si>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</si>
  <si>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</si>
  <si>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</si>
  <si>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</si>
  <si>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</si>
  <si>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</si>
  <si>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</si>
  <si>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</si>
  <si>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</si>
  <si>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</si>
  <si>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</si>
  <si>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</si>
  <si>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</si>
  <si>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</si>
  <si>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</si>
  <si>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</si>
  <si>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</si>
  <si>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</si>
  <si>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</si>
  <si>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</si>
  <si>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</si>
  <si>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</si>
  <si>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</si>
  <si>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</si>
  <si>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</si>
  <si>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</si>
  <si>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</si>
  <si>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</si>
  <si>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</si>
  <si>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</si>
  <si>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</si>
  <si>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</si>
  <si>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</si>
  <si>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</si>
  <si>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</si>
  <si>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</si>
  <si>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</si>
  <si>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</si>
  <si>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</si>
  <si>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</si>
  <si>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</si>
  <si>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</si>
  <si>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</si>
  <si>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</si>
  <si>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</si>
  <si>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</si>
  <si>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</si>
  <si>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</si>
  <si>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</si>
  <si>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</si>
  <si>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</si>
  <si>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</si>
  <si>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</si>
  <si>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</si>
  <si>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</si>
  <si>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</si>
  <si>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</si>
  <si>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</si>
  <si>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</si>
  <si>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</si>
  <si>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</si>
  <si>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</si>
  <si>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</si>
  <si>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</si>
  <si>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</si>
  <si>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</si>
  <si>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</si>
  <si>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</si>
  <si>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</si>
  <si>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</si>
  <si>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</si>
  <si>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</si>
  <si>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</si>
  <si>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</si>
  <si>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</si>
  <si>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</si>
  <si>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</si>
  <si>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</si>
  <si>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</si>
  <si>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</si>
  <si>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</si>
  <si>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</si>
  <si>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</si>
  <si>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</si>
  <si>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</si>
  <si>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</si>
  <si>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</si>
  <si>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</si>
  <si>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</si>
  <si>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</si>
  <si>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</si>
  <si>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</si>
  <si>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</si>
  <si>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</si>
  <si>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</si>
  <si>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</si>
  <si>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</si>
  <si>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</si>
  <si>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</si>
  <si>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</si>
  <si>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</si>
  <si>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</si>
  <si>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</si>
  <si>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</si>
  <si>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</si>
  <si>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</si>
  <si>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</si>
  <si>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</si>
  <si>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</si>
  <si>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</si>
  <si>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</si>
  <si>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</si>
  <si>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</si>
  <si>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</si>
  <si>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</si>
  <si>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</si>
  <si>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</si>
  <si>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</si>
  <si>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</si>
  <si>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</si>
  <si>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</si>
  <si>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</si>
  <si>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</si>
  <si>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</si>
  <si>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</si>
  <si>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</si>
  <si>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</si>
  <si>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</si>
  <si>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</si>
  <si>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</si>
  <si>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</si>
  <si>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</si>
  <si>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</si>
  <si>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</si>
  <si>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</si>
  <si>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</si>
  <si>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</si>
  <si>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</si>
  <si>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</si>
  <si>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</si>
  <si>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</si>
  <si>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</si>
  <si>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</si>
  <si>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</si>
  <si>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</si>
  <si>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</si>
  <si>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</si>
  <si>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</si>
  <si>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</si>
  <si>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</si>
  <si>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</si>
  <si>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</si>
  <si>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</si>
  <si>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</si>
  <si>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</si>
  <si>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</si>
  <si>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</si>
  <si>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</si>
  <si>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</si>
  <si>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</si>
  <si>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</si>
  <si>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</si>
  <si>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</si>
  <si>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</si>
  <si>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</si>
  <si>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</si>
  <si>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</si>
  <si>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</si>
  <si>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</si>
  <si>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</si>
  <si>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</si>
  <si>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</si>
  <si>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</si>
  <si>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</si>
  <si>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</si>
  <si>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</si>
  <si>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</si>
  <si>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</si>
  <si>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</si>
  <si>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</si>
  <si>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</si>
  <si>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</si>
  <si>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</si>
  <si>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</si>
  <si>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</si>
  <si>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</si>
  <si>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</si>
  <si>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</si>
  <si>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</si>
  <si>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</si>
  <si>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</si>
  <si>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</si>
  <si>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</si>
  <si>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</si>
  <si>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</si>
  <si>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</si>
  <si>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</si>
  <si>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</si>
  <si>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</si>
  <si>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</si>
  <si>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</si>
  <si>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</si>
  <si>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</si>
  <si>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</si>
  <si>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</si>
  <si>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</si>
  <si>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</si>
  <si>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</si>
  <si>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</si>
  <si>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</si>
  <si>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</si>
  <si>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</si>
  <si>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</si>
  <si>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</si>
  <si>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</si>
  <si>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</si>
  <si>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</si>
  <si>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</si>
  <si>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</si>
  <si>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</si>
  <si>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</si>
  <si>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</si>
  <si>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</si>
  <si>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</si>
  <si>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</si>
  <si>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</si>
  <si>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</si>
  <si>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</si>
  <si>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</si>
  <si>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</si>
  <si>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</si>
  <si>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</si>
  <si>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</si>
  <si>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</si>
  <si>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</si>
  <si>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</si>
  <si>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</si>
  <si>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</si>
  <si>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</si>
  <si>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</si>
  <si>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</si>
  <si>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</si>
  <si>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</si>
  <si>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</si>
  <si>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</si>
  <si>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</si>
  <si>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</si>
  <si>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</si>
  <si>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</si>
  <si>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</si>
  <si>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</si>
  <si>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</si>
  <si>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</si>
  <si>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</si>
  <si>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</si>
  <si>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</si>
  <si>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</si>
  <si>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</si>
  <si>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</si>
  <si>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</si>
  <si>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</si>
  <si>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</si>
  <si>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</si>
  <si>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</si>
  <si>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</si>
  <si>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</si>
  <si>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</si>
  <si>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</si>
  <si>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</si>
  <si>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</si>
  <si>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</si>
  <si>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</si>
  <si>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</si>
  <si>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</si>
  <si>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</si>
  <si>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</si>
  <si>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</si>
  <si>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</si>
  <si>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</si>
  <si>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</si>
  <si>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</si>
  <si>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</si>
  <si>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</si>
  <si>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</si>
  <si>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</si>
  <si>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</si>
  <si>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</si>
  <si>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</si>
  <si>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</si>
  <si>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</si>
  <si>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</si>
  <si>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</si>
  <si>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</si>
  <si>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</si>
  <si>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</si>
  <si>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</si>
  <si>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</si>
  <si>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</si>
  <si>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</si>
  <si>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</si>
  <si>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</si>
  <si>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</si>
  <si>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</si>
  <si>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</si>
  <si>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</si>
  <si>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</si>
  <si>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</si>
  <si>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</si>
  <si>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</si>
  <si>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</si>
  <si>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</si>
  <si>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</si>
  <si>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</si>
  <si>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</si>
  <si>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</si>
  <si>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</si>
  <si>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</si>
  <si>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</si>
  <si>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</si>
  <si>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</si>
  <si>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</si>
  <si>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</si>
  <si>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</si>
  <si>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</si>
  <si>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</si>
  <si>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</si>
  <si>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</si>
  <si>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</si>
  <si>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</si>
  <si>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</si>
  <si>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</si>
  <si>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</si>
  <si>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</si>
  <si>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</si>
  <si>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</si>
  <si>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</si>
  <si>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</si>
  <si>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</si>
  <si>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</si>
  <si>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</si>
  <si>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</si>
  <si>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</si>
  <si>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</si>
  <si>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</si>
  <si>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</si>
  <si>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</si>
  <si>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</si>
  <si>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</si>
  <si>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</si>
  <si>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</si>
  <si>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</si>
  <si>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</si>
  <si>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</si>
  <si>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</si>
  <si>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</si>
  <si>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</si>
  <si>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</si>
  <si>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</si>
  <si>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</si>
  <si>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</si>
  <si>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</si>
  <si>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</si>
  <si>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</si>
  <si>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</si>
  <si>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</si>
  <si>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</si>
  <si>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</si>
  <si>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</si>
  <si>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</si>
  <si>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</si>
  <si>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</si>
  <si>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</si>
  <si>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</si>
  <si>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</si>
  <si>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</si>
  <si>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</si>
  <si>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</si>
  <si>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</si>
  <si>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</si>
  <si>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</si>
  <si>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</si>
  <si>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</si>
  <si>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</si>
  <si>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</si>
  <si>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</si>
  <si>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</si>
  <si>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</si>
  <si>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</si>
  <si>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</si>
  <si>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</si>
  <si>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</si>
  <si>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</si>
  <si>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</si>
  <si>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</si>
  <si>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</si>
  <si>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</si>
  <si>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</si>
  <si>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</si>
  <si>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</si>
  <si>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</si>
  <si>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</si>
  <si>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</si>
  <si>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</si>
  <si>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</si>
  <si>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</si>
  <si>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</si>
  <si>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</si>
  <si>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</si>
  <si>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</si>
  <si>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</si>
  <si>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</si>
  <si>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</si>
  <si>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</si>
  <si>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</si>
  <si>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</si>
  <si>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</si>
  <si>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</si>
  <si>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</si>
  <si>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</si>
  <si>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</si>
  <si>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</si>
  <si>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</si>
  <si>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</si>
  <si>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</si>
  <si>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</si>
  <si>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</si>
  <si>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</si>
  <si>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</si>
  <si>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</si>
  <si>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</si>
  <si>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</si>
  <si>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</si>
  <si>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</si>
  <si>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</si>
  <si>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</si>
  <si>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</si>
  <si>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</si>
  <si>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</si>
  <si>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</si>
  <si>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</si>
  <si>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</si>
  <si>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</si>
  <si>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</si>
  <si>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</si>
  <si>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</si>
  <si>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</si>
  <si>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</si>
  <si>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</si>
  <si>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</si>
  <si>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</si>
  <si>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</si>
  <si>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</si>
  <si>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</si>
  <si>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</si>
  <si>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</si>
  <si>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</si>
  <si>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</si>
  <si>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</si>
  <si>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</si>
  <si>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</si>
  <si>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</si>
  <si>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</si>
  <si>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</si>
  <si>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</si>
  <si>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</si>
  <si>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</si>
  <si>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</si>
  <si>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</si>
  <si>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</si>
  <si>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</si>
  <si>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</si>
  <si>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</si>
  <si>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</si>
  <si>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</si>
  <si>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</si>
  <si>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</si>
  <si>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</si>
  <si>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</si>
  <si>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</si>
  <si>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</si>
  <si>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</si>
  <si>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</si>
  <si>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</si>
  <si>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</si>
  <si>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</si>
  <si>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</si>
  <si>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</si>
  <si>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</si>
  <si>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</si>
  <si>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</si>
  <si>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</si>
  <si>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</si>
  <si>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</si>
  <si>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</si>
  <si>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</si>
  <si>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</si>
  <si>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</si>
  <si>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</si>
  <si>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</si>
  <si>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</si>
  <si>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</si>
  <si>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</si>
  <si>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</si>
  <si>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</si>
  <si>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</si>
  <si>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</si>
  <si>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</si>
  <si>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</si>
  <si>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</si>
  <si>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</si>
  <si>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</si>
  <si>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</si>
  <si>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</si>
  <si>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</si>
  <si>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</si>
  <si>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</si>
  <si>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</si>
  <si>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</si>
  <si>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</si>
  <si>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</si>
  <si>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</si>
  <si>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</si>
  <si>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</si>
  <si>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</si>
  <si>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</si>
  <si>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</si>
  <si>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</si>
  <si>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</si>
  <si>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</si>
  <si>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</si>
  <si>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</si>
  <si>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</si>
  <si>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</si>
  <si>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</si>
  <si>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</si>
  <si>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</si>
  <si>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</si>
  <si>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</si>
  <si>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</si>
  <si>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</si>
  <si>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</si>
  <si>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</si>
  <si>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</si>
  <si>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</si>
  <si>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</si>
  <si>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</si>
  <si>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</si>
  <si>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</si>
  <si>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</si>
  <si>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</si>
  <si>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</si>
  <si>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</si>
  <si>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</si>
  <si>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</si>
  <si>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</si>
  <si>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</si>
  <si>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</si>
  <si>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</si>
  <si>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</si>
  <si>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</si>
  <si>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</si>
  <si>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</si>
  <si>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</si>
  <si>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</si>
  <si>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</si>
  <si>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</si>
  <si>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</si>
  <si>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</si>
  <si>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</si>
  <si>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</si>
  <si>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</si>
  <si>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</si>
  <si>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</si>
  <si>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</si>
  <si>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</si>
  <si>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</si>
  <si>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</si>
  <si>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</si>
  <si>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</si>
  <si>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</si>
  <si>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</si>
  <si>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</si>
  <si>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</si>
  <si>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</si>
  <si>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</si>
  <si>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</si>
  <si>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</si>
  <si>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</si>
  <si>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</si>
  <si>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</si>
  <si>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</si>
  <si>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</si>
  <si>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</si>
  <si>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</si>
  <si>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</si>
  <si>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</si>
  <si>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</si>
  <si>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</si>
  <si>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</si>
  <si>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</si>
  <si>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</si>
  <si>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</si>
  <si>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</si>
  <si>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</si>
  <si>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</si>
  <si>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</si>
  <si>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</si>
  <si>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</si>
  <si>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</si>
  <si>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</si>
  <si>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</si>
  <si>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</si>
  <si>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</si>
  <si>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</si>
  <si>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</si>
  <si>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</si>
  <si>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</si>
  <si>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</si>
  <si>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</si>
  <si>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</si>
  <si>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</si>
  <si>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</si>
  <si>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</si>
  <si>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</si>
  <si>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</si>
  <si>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</si>
  <si>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</si>
  <si>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</si>
  <si>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</si>
  <si>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</si>
  <si>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</si>
  <si>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</si>
  <si>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</si>
  <si>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</si>
  <si>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</si>
  <si>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</si>
  <si>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</si>
  <si>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</si>
  <si>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</si>
  <si>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</si>
  <si>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</si>
  <si>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</si>
  <si>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</si>
  <si>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</si>
  <si>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</si>
  <si>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</si>
  <si>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</si>
  <si>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</si>
  <si>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</si>
  <si>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</si>
  <si>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</si>
  <si>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</si>
  <si>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</si>
  <si>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</si>
  <si>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</si>
  <si>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</si>
  <si>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</si>
  <si>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</si>
  <si>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</si>
  <si>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</si>
  <si>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</si>
  <si>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</si>
  <si>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</si>
  <si>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</si>
  <si>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</si>
  <si>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</si>
  <si>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</si>
  <si>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</si>
  <si>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</si>
  <si>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</si>
  <si>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</si>
  <si>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</si>
  <si>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</si>
  <si>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</si>
  <si>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</si>
  <si>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</si>
  <si>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</si>
  <si>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</si>
  <si>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</si>
  <si>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</si>
  <si>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</si>
  <si>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</si>
  <si>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</si>
  <si>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</si>
  <si>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</si>
  <si>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</si>
  <si>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</si>
  <si>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</si>
  <si>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</si>
  <si>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</si>
  <si>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</si>
  <si>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</si>
  <si>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</si>
  <si>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</si>
  <si>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</si>
  <si>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</si>
  <si>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</si>
  <si>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</si>
  <si>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</si>
  <si>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</si>
  <si>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</si>
  <si>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</si>
  <si>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</si>
  <si>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</si>
  <si>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</si>
  <si>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</si>
  <si>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</si>
  <si>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</si>
  <si>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</si>
  <si>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</si>
  <si>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</si>
  <si>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</si>
  <si>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</si>
  <si>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</si>
  <si>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</si>
  <si>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</si>
  <si>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</si>
  <si>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</si>
  <si>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</si>
  <si>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</si>
  <si>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</si>
  <si>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</si>
  <si>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</si>
  <si>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</si>
  <si>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</si>
  <si>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</si>
  <si>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</si>
  <si>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</si>
  <si>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</si>
  <si>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</si>
  <si>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</si>
  <si>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</si>
  <si>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</si>
  <si>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</si>
  <si>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</si>
  <si>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</si>
  <si>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</si>
  <si>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</si>
  <si>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</si>
  <si>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</si>
  <si>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</si>
  <si>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</si>
  <si>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</si>
  <si>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</si>
  <si>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</si>
  <si>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</si>
  <si>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</si>
  <si>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</si>
  <si>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</si>
  <si>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</si>
  <si>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</si>
  <si>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</si>
  <si>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</si>
  <si>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</si>
  <si>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</si>
  <si>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</si>
  <si>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</si>
  <si>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</si>
  <si>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</si>
  <si>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</si>
  <si>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</si>
  <si>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</si>
  <si>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</si>
  <si>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</si>
  <si>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</si>
  <si>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</si>
  <si>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</si>
  <si>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</si>
  <si>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</si>
  <si>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</si>
  <si>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</si>
  <si>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</si>
  <si>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</si>
  <si>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</si>
  <si>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</si>
  <si>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</si>
  <si>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</si>
  <si>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</si>
  <si>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</si>
  <si>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</si>
  <si>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</si>
  <si>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</si>
  <si>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</si>
  <si>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</si>
  <si>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</si>
  <si>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</si>
  <si>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</si>
  <si>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</si>
  <si>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</si>
  <si>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</si>
  <si>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</si>
  <si>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</si>
  <si>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</si>
  <si>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</si>
  <si>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</si>
  <si>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</si>
  <si>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</si>
  <si>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</si>
  <si>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</si>
  <si>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</si>
  <si>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</si>
  <si>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</si>
  <si>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</si>
  <si>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</si>
  <si>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</si>
  <si>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</si>
  <si>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</si>
  <si>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</si>
  <si>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</si>
  <si>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</si>
  <si>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</si>
  <si>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</si>
  <si>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</si>
  <si>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</si>
  <si>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</si>
  <si>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</si>
  <si>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</si>
  <si>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</si>
  <si>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</si>
  <si>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</si>
  <si>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</si>
  <si>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</si>
  <si>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</si>
  <si>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</si>
  <si>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</si>
  <si>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</si>
  <si>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</si>
  <si>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</si>
  <si>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</si>
  <si>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</si>
  <si>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</si>
  <si>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</si>
  <si>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</si>
  <si>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</si>
  <si>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</si>
  <si>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</si>
  <si>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</si>
  <si>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</si>
  <si>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</si>
  <si>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</si>
  <si>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</si>
  <si>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</si>
  <si>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</si>
  <si>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</si>
  <si>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</si>
  <si>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</si>
  <si>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</si>
  <si>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</si>
  <si>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</si>
  <si>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</si>
  <si>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</si>
  <si>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</si>
  <si>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</si>
  <si>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</si>
  <si>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</si>
  <si>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</si>
  <si>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</si>
  <si>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</si>
  <si>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</si>
  <si>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</si>
  <si>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</si>
  <si>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</si>
  <si>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</si>
  <si>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</si>
  <si>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</si>
  <si>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</si>
  <si>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</si>
  <si>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</si>
  <si>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</si>
  <si>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</si>
  <si>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</si>
  <si>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</si>
  <si>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</si>
  <si>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</si>
  <si>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</si>
  <si>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</si>
  <si>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</si>
  <si>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</si>
  <si>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</si>
  <si>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</si>
  <si>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</si>
  <si>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</si>
  <si>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</si>
  <si>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</si>
  <si>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</si>
  <si>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</si>
  <si>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</si>
  <si>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</si>
  <si>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</si>
  <si>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</si>
  <si>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</si>
  <si>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</si>
  <si>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</si>
  <si>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</si>
  <si>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</si>
  <si>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</si>
  <si>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</si>
  <si>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</si>
  <si>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</si>
  <si>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</si>
  <si>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</si>
  <si>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</si>
  <si>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</si>
  <si>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</si>
  <si>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</si>
  <si>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</si>
  <si>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</si>
  <si>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</si>
  <si>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</si>
  <si>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</si>
  <si>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</si>
  <si>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</si>
  <si>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</si>
  <si>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</si>
  <si>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</si>
  <si>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</si>
  <si>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</si>
  <si>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</si>
  <si>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</si>
  <si>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</si>
  <si>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</si>
  <si>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</si>
  <si>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</si>
  <si>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</si>
  <si>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</si>
  <si>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</si>
  <si>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</si>
  <si>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</si>
  <si>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</si>
  <si>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</si>
  <si>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</si>
  <si>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</si>
  <si>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</si>
  <si>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</si>
  <si>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</si>
  <si>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</si>
  <si>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</si>
  <si>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</si>
  <si>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</si>
  <si>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</si>
  <si>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</si>
  <si>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</si>
  <si>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</si>
  <si>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</si>
  <si>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</si>
  <si>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</si>
  <si>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</si>
  <si>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</si>
  <si>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</si>
  <si>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</si>
  <si>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</si>
  <si>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</si>
  <si>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</si>
  <si>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</si>
  <si>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</si>
  <si>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</si>
  <si>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</si>
  <si>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</si>
  <si>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</si>
  <si>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</si>
  <si>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</si>
  <si>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</si>
  <si>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</si>
  <si>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</si>
  <si>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</si>
  <si>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</si>
  <si>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</si>
  <si>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</si>
  <si>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</si>
  <si>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</si>
  <si>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</si>
  <si>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</si>
  <si>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</si>
  <si>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</si>
  <si>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</si>
  <si>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</si>
  <si>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</si>
  <si>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</si>
  <si>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</si>
  <si>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</si>
  <si>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</si>
  <si>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</si>
  <si>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</si>
  <si>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</si>
  <si>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</si>
  <si>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</si>
  <si>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</si>
  <si>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</si>
  <si>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</si>
  <si>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</si>
  <si>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</si>
  <si>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</si>
  <si>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</si>
  <si>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</si>
  <si>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</si>
  <si>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</si>
  <si>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</si>
  <si>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</si>
  <si>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</si>
  <si>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</si>
  <si>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</si>
  <si>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</si>
  <si>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</si>
  <si>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</si>
  <si>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</si>
  <si>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</si>
  <si>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</si>
  <si>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</si>
  <si>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</si>
  <si>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</si>
  <si>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</si>
  <si>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</si>
  <si>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</si>
  <si>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</si>
  <si>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</si>
  <si>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</si>
  <si>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</si>
  <si>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</si>
  <si>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</si>
  <si>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</si>
  <si>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</si>
  <si>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</si>
  <si>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</si>
  <si>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</si>
  <si>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</si>
  <si>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</si>
  <si>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</si>
  <si>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</si>
  <si>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</si>
  <si>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</si>
  <si>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</si>
  <si>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</si>
  <si>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</si>
  <si>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</si>
  <si>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</si>
  <si>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</si>
  <si>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</si>
  <si>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</si>
  <si>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</si>
  <si>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</si>
  <si>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</si>
  <si>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</si>
  <si>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</si>
  <si>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</si>
  <si>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</si>
  <si>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</si>
  <si>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</si>
  <si>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</si>
  <si>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</si>
  <si>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</si>
  <si>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</si>
  <si>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</si>
  <si>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</si>
  <si>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</si>
  <si>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</si>
  <si>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</si>
  <si>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</si>
  <si>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</si>
  <si>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</si>
  <si>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</si>
  <si>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</si>
  <si>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</si>
  <si>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</si>
  <si>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</si>
  <si>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</si>
  <si>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</si>
  <si>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</si>
  <si>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</si>
  <si>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</si>
  <si>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</si>
  <si>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</si>
  <si>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</si>
  <si>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</si>
  <si>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</si>
  <si>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</si>
  <si>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</si>
  <si>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</si>
  <si>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</si>
  <si>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</si>
  <si>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</si>
  <si>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</si>
  <si>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</si>
  <si>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</si>
  <si>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</si>
  <si>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</si>
  <si>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</si>
  <si>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</si>
  <si>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</si>
  <si>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</si>
  <si>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</si>
  <si>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</si>
  <si>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</si>
  <si>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</si>
  <si>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</si>
  <si>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</si>
  <si>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</si>
  <si>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</si>
  <si>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</si>
  <si>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</si>
  <si>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</si>
  <si>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</si>
  <si>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</si>
  <si>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</si>
  <si>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</si>
  <si>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</si>
  <si>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</si>
  <si>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</si>
  <si>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</si>
  <si>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</si>
  <si>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</si>
  <si>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</si>
  <si>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</si>
  <si>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</si>
  <si>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</si>
  <si>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</si>
  <si>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</si>
  <si>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</si>
  <si>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</si>
  <si>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</si>
  <si>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</si>
  <si>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</si>
  <si>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</si>
  <si>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</si>
  <si>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</si>
  <si>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</si>
  <si>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</si>
  <si>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</si>
  <si>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</si>
  <si>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</si>
  <si>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</si>
  <si>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</si>
  <si>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</si>
  <si>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</si>
  <si>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</si>
  <si>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</si>
  <si>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</si>
  <si>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</si>
  <si>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</si>
  <si>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</si>
  <si>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</si>
  <si>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</si>
  <si>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</si>
  <si>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</si>
  <si>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</si>
  <si>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</si>
  <si>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</si>
  <si>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</si>
  <si>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</si>
  <si>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</si>
  <si>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</si>
  <si>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</si>
  <si>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</si>
  <si>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</si>
  <si>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</si>
  <si>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</si>
  <si>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</si>
  <si>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</si>
  <si>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</si>
  <si>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</si>
  <si>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</si>
  <si>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</si>
  <si>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</si>
  <si>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</si>
  <si>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</si>
  <si>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</si>
  <si>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</si>
  <si>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</si>
  <si>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</si>
  <si>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</si>
  <si>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</si>
  <si>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</si>
  <si>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</si>
  <si>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</si>
  <si>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</si>
  <si>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</si>
  <si>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</si>
  <si>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</si>
  <si>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</si>
  <si>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</si>
  <si>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</si>
  <si>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</si>
  <si>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</si>
  <si>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</si>
  <si>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</si>
  <si>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</si>
  <si>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</si>
  <si>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</si>
  <si>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</si>
  <si>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</si>
  <si>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</si>
  <si>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</si>
  <si>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</si>
  <si>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</si>
  <si>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</si>
  <si>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</si>
  <si>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</si>
  <si>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</si>
  <si>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</si>
  <si>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</si>
  <si>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</si>
  <si>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</si>
  <si>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</si>
  <si>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</si>
  <si>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</si>
  <si>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</si>
  <si>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</si>
  <si>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</si>
  <si>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</si>
  <si>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</si>
  <si>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</si>
  <si>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</si>
  <si>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</si>
  <si>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</si>
  <si>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</si>
  <si>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</si>
  <si>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</si>
  <si>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</si>
  <si>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</si>
  <si>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</si>
  <si>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</si>
  <si>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</si>
  <si>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</si>
  <si>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</si>
  <si>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</si>
  <si>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</si>
  <si>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</si>
  <si>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</si>
  <si>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</si>
  <si>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</si>
  <si>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</si>
  <si>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</si>
  <si>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</si>
  <si>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</si>
  <si>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</si>
  <si>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</si>
  <si>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</si>
  <si>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</si>
  <si>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</si>
  <si>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</si>
  <si>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</si>
  <si>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</si>
  <si>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</si>
  <si>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</si>
  <si>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</si>
  <si>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</si>
  <si>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</si>
  <si>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</si>
  <si>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</si>
  <si>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</si>
  <si>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</si>
  <si>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</si>
  <si>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</si>
  <si>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</si>
  <si>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</si>
  <si>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</si>
  <si>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</si>
  <si>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</si>
  <si>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</si>
  <si>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</si>
  <si>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</si>
  <si>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</si>
  <si>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</si>
  <si>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</si>
  <si>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</si>
  <si>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</si>
  <si>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</si>
  <si>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</si>
  <si>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</si>
  <si>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</si>
  <si>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</si>
  <si>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</si>
  <si>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</si>
  <si>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</si>
  <si>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</si>
  <si>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</si>
  <si>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</si>
  <si>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</si>
  <si>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</si>
  <si>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</si>
  <si>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</si>
  <si>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</si>
  <si>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</si>
  <si>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</si>
  <si>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</si>
  <si>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</si>
  <si>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</si>
  <si>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</si>
  <si>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</si>
  <si>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</si>
  <si>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</si>
  <si>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</si>
  <si>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</si>
  <si>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</si>
  <si>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</si>
  <si>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</si>
  <si>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</si>
  <si>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</si>
  <si>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</si>
  <si>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</si>
  <si>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</si>
  <si>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</si>
  <si>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</si>
  <si>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</si>
  <si>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</si>
  <si>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</si>
  <si>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</si>
  <si>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</si>
  <si>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</si>
  <si>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</si>
  <si>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</si>
  <si>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</si>
  <si>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</si>
  <si>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</si>
  <si>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</si>
  <si>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</si>
  <si>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</si>
  <si>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</si>
  <si>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</si>
  <si>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</si>
  <si>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</si>
  <si>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</si>
  <si>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</si>
  <si>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</si>
  <si>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</si>
  <si>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</si>
  <si>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</si>
  <si>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</si>
  <si>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</si>
  <si>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</si>
  <si>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</si>
  <si>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</si>
  <si>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</si>
  <si>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</si>
  <si>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</si>
  <si>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</si>
  <si>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</si>
  <si>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</si>
  <si>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</si>
  <si>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</si>
  <si>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</si>
  <si>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</si>
  <si>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</si>
  <si>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</si>
  <si>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</si>
  <si>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</si>
  <si>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</si>
  <si>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</si>
  <si>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</si>
  <si>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</si>
  <si>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</si>
  <si>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</si>
  <si>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</si>
  <si>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</si>
  <si>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</si>
  <si>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</si>
  <si>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</si>
  <si>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</si>
  <si>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</si>
  <si>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</si>
  <si>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</si>
  <si>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</si>
  <si>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</si>
  <si>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</si>
  <si>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</si>
  <si>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</si>
  <si>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</si>
  <si>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</si>
  <si>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</si>
  <si>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</si>
  <si>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</si>
  <si>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</si>
  <si>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</si>
  <si>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</si>
  <si>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</si>
  <si>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</si>
  <si>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</si>
  <si>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</si>
  <si>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</si>
  <si>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</si>
  <si>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</si>
  <si>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</si>
  <si>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</si>
  <si>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</si>
  <si>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</si>
  <si>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</si>
  <si>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</si>
  <si>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</si>
  <si>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</si>
  <si>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</si>
  <si>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</si>
  <si>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</si>
  <si>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</si>
  <si>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</si>
  <si>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</si>
  <si>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</si>
  <si>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</si>
  <si>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</si>
  <si>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</si>
  <si>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</si>
  <si>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</si>
  <si>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</si>
  <si>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</si>
  <si>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</si>
  <si>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</si>
  <si>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</si>
  <si>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</si>
  <si>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</si>
  <si>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</si>
  <si>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</si>
  <si>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</si>
  <si>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</si>
  <si>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</si>
  <si>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</si>
  <si>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</si>
  <si>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</si>
  <si>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</si>
  <si>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</si>
  <si>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</si>
  <si>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</si>
  <si>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</si>
  <si>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</si>
  <si>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</si>
  <si>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</si>
  <si>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</si>
  <si>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</si>
  <si>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</si>
  <si>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</si>
  <si>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</si>
  <si>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</si>
  <si>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</si>
  <si>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</si>
  <si>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</si>
  <si>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</si>
  <si>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</si>
  <si>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</si>
  <si>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</si>
  <si>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</si>
  <si>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</si>
  <si>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</si>
  <si>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</si>
  <si>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</si>
  <si>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</si>
  <si>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</si>
  <si>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</si>
  <si>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</si>
  <si>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</si>
  <si>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</si>
  <si>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</si>
  <si>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</si>
  <si>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</si>
  <si>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</si>
  <si>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</si>
  <si>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</si>
  <si>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</si>
  <si>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</si>
  <si>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</si>
  <si>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</si>
  <si>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</si>
  <si>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</si>
  <si>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</si>
  <si>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</si>
  <si>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</si>
  <si>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</si>
  <si>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</si>
  <si>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</si>
  <si>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</si>
  <si>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</si>
  <si>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</si>
  <si>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</si>
  <si>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</si>
  <si>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</si>
  <si>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</si>
  <si>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</si>
  <si>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</si>
  <si>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</si>
  <si>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</si>
  <si>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</si>
  <si>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</si>
  <si>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</si>
  <si>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</si>
  <si>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</si>
  <si>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</si>
  <si>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</si>
  <si>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</si>
  <si>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</si>
  <si>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</si>
  <si>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</si>
  <si>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</si>
  <si>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</si>
  <si>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</si>
  <si>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</si>
  <si>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</si>
  <si>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</si>
  <si>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</si>
  <si>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</si>
  <si>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</si>
  <si>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</si>
  <si>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</si>
  <si>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</si>
  <si>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</si>
  <si>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</si>
  <si>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</si>
  <si>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</si>
  <si>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</si>
  <si>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</si>
  <si>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</si>
  <si>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</si>
  <si>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</si>
  <si>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</si>
  <si>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</si>
  <si>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</si>
  <si>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</si>
  <si>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</si>
  <si>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</si>
  <si>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</si>
  <si>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</si>
  <si>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</si>
  <si>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</si>
  <si>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</si>
  <si>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</si>
  <si>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</si>
  <si>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</si>
  <si>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</si>
  <si>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</si>
  <si>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</si>
  <si>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</si>
  <si>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</si>
  <si>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</si>
  <si>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</si>
  <si>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</si>
  <si>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</si>
  <si>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</si>
  <si>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</si>
  <si>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</si>
  <si>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</si>
  <si>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</si>
  <si>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</si>
  <si>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</si>
  <si>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</si>
  <si>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</si>
  <si>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</si>
  <si>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</si>
  <si>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</si>
  <si>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</si>
  <si>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</si>
  <si>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</si>
  <si>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</si>
  <si>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</si>
  <si>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</si>
  <si>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</si>
  <si>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</si>
  <si>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</si>
  <si>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</si>
  <si>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</si>
  <si>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</si>
  <si>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</si>
  <si>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</si>
  <si>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</si>
  <si>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</si>
  <si>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</si>
  <si>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</si>
  <si>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</si>
  <si>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</si>
  <si>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</si>
  <si>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</si>
  <si>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</si>
  <si>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</si>
  <si>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</si>
  <si>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</si>
  <si>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</si>
  <si>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</si>
  <si>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</si>
  <si>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</si>
  <si>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</si>
  <si>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</si>
  <si>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</si>
  <si>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</si>
  <si>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</si>
  <si>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</si>
  <si>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</si>
  <si>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</si>
  <si>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</si>
  <si>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</si>
  <si>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</si>
  <si>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</si>
  <si>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</si>
  <si>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</si>
  <si>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</si>
  <si>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</si>
  <si>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</si>
  <si>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</si>
  <si>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</si>
  <si>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</si>
  <si>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</si>
  <si>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</si>
  <si>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</si>
  <si>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</si>
  <si>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</si>
  <si>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</si>
  <si>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</si>
  <si>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</si>
  <si>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</si>
  <si>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</si>
  <si>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</si>
  <si>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</si>
  <si>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</si>
  <si>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</si>
  <si>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</si>
  <si>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</si>
  <si>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</si>
  <si>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</si>
  <si>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</si>
  <si>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</si>
  <si>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</si>
  <si>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</si>
  <si>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</si>
  <si>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</si>
  <si>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</si>
  <si>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</si>
  <si>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</si>
  <si>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</si>
  <si>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</si>
  <si>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</si>
  <si>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</si>
  <si>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</si>
  <si>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</si>
  <si>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</si>
  <si>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</si>
  <si>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</si>
  <si>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</si>
  <si>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</si>
  <si>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</si>
  <si>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</si>
  <si>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</si>
  <si>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</si>
  <si>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</si>
  <si>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</si>
  <si>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</si>
  <si>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</si>
  <si>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</si>
  <si>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</si>
  <si>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</si>
  <si>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</si>
  <si>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</si>
  <si>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</si>
  <si>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</si>
  <si>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</si>
  <si>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</si>
  <si>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</si>
  <si>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</si>
  <si>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</si>
  <si>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</si>
  <si>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</si>
  <si>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</si>
  <si>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</si>
  <si>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</si>
  <si>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</si>
  <si>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</si>
  <si>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</si>
  <si>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</si>
  <si>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</si>
  <si>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</si>
  <si>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</si>
  <si>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</si>
  <si>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</si>
  <si>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</si>
  <si>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</si>
  <si>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</si>
  <si>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</si>
  <si>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</si>
  <si>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</si>
  <si>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</si>
  <si>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</si>
  <si>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</si>
  <si>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</si>
  <si>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</si>
  <si>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</si>
  <si>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</si>
  <si>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</si>
  <si>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</si>
  <si>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</si>
  <si>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</si>
  <si>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</si>
  <si>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</si>
  <si>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</si>
  <si>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</si>
  <si>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</si>
  <si>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</si>
  <si>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</si>
  <si>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</si>
  <si>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</si>
  <si>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</si>
  <si>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</si>
  <si>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</si>
  <si>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</si>
  <si>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</si>
  <si>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</si>
  <si>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</si>
  <si>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</si>
  <si>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</si>
  <si>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</si>
  <si>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</si>
  <si>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</si>
  <si>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</si>
  <si>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</si>
  <si>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</si>
  <si>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</si>
  <si>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</si>
  <si>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</si>
  <si>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</si>
  <si>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</si>
  <si>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</si>
  <si>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</si>
  <si>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</si>
  <si>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</si>
  <si>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</si>
  <si>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</si>
  <si>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</si>
  <si>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</si>
  <si>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</si>
  <si>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</si>
  <si>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</si>
  <si>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</si>
  <si>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</si>
  <si>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</si>
  <si>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</si>
  <si>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</si>
  <si>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</si>
  <si>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</si>
  <si>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</si>
  <si>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</si>
  <si>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</si>
  <si>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</si>
  <si>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</si>
  <si>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</si>
  <si>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</si>
  <si>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</si>
  <si>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</si>
  <si>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</si>
  <si>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</si>
  <si>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</si>
  <si>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</si>
  <si>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</si>
  <si>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</si>
  <si>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</si>
  <si>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</si>
  <si>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</si>
  <si>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</si>
  <si>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</si>
  <si>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</si>
  <si>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</si>
  <si>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</si>
  <si>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</si>
  <si>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</si>
  <si>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</si>
  <si>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</si>
  <si>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</si>
  <si>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</si>
  <si>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</si>
  <si>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</si>
  <si>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</si>
  <si>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</si>
  <si>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</si>
  <si>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</si>
  <si>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</si>
  <si>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</si>
  <si>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</si>
  <si>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</si>
  <si>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</si>
  <si>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</si>
  <si>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</si>
  <si>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</si>
  <si>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</si>
  <si>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</si>
  <si>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</si>
  <si>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</si>
  <si>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</si>
  <si>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</si>
  <si>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</si>
  <si>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</si>
  <si>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</si>
  <si>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</si>
  <si>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</si>
  <si>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</si>
  <si>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</si>
  <si>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</si>
  <si>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</si>
  <si>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</si>
  <si>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</si>
  <si>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</si>
  <si>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</si>
  <si>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</si>
  <si>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</si>
  <si>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</si>
  <si>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</si>
  <si>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</si>
  <si>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</si>
  <si>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</si>
  <si>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</si>
  <si>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</si>
  <si>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</si>
  <si>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</si>
  <si>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</si>
  <si>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</si>
  <si>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</si>
  <si>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</si>
  <si>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</si>
  <si>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</si>
  <si>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</si>
  <si>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</si>
  <si>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</si>
  <si>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</si>
  <si>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</si>
  <si>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</si>
  <si>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</si>
  <si>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</si>
  <si>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</si>
  <si>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</si>
  <si>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</si>
  <si>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</si>
  <si>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</si>
  <si>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</si>
  <si>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</si>
  <si>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</si>
  <si>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</si>
  <si>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</si>
  <si>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</si>
  <si>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</si>
  <si>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</si>
  <si>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</si>
  <si>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</si>
  <si>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</si>
  <si>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</si>
  <si>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</si>
  <si>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</si>
  <si>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</si>
  <si>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</si>
  <si>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</si>
  <si>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</si>
  <si>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</si>
  <si>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</si>
  <si>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</si>
  <si>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</si>
  <si>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</si>
  <si>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</si>
  <si>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</si>
  <si>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</si>
  <si>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</si>
  <si>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</si>
  <si>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</si>
  <si>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</si>
  <si>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</si>
  <si>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</si>
  <si>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</si>
  <si>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</si>
  <si>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</si>
  <si>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</si>
  <si>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</si>
  <si>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</si>
  <si>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</si>
  <si>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</si>
  <si>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</si>
  <si>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</si>
  <si>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</si>
  <si>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</si>
  <si>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</si>
  <si>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</si>
  <si>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</si>
  <si>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</si>
  <si>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</si>
  <si>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</si>
  <si>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</si>
  <si>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</si>
  <si>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</si>
  <si>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</si>
  <si>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</si>
  <si>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</si>
  <si>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</si>
  <si>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</si>
  <si>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</si>
  <si>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</si>
  <si>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</si>
  <si>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</si>
  <si>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</si>
  <si>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</si>
  <si>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</si>
  <si>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</si>
  <si>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</si>
  <si>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</si>
  <si>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</si>
  <si>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</si>
  <si>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</si>
  <si>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</si>
  <si>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</si>
  <si>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</si>
  <si>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</si>
  <si>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</si>
  <si>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</si>
  <si>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</si>
  <si>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</si>
  <si>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</si>
  <si>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</si>
  <si>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</si>
  <si>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</si>
  <si>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</si>
  <si>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</si>
  <si>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</si>
  <si>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</si>
  <si>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</si>
  <si>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</si>
  <si>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</si>
  <si>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</si>
  <si>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</si>
  <si>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</si>
  <si>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</si>
  <si>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</si>
  <si>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</si>
  <si>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</si>
  <si>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</si>
  <si>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</si>
  <si>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</si>
  <si>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</si>
  <si>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</si>
  <si>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</si>
  <si>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</si>
  <si>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</si>
  <si>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</si>
  <si>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</si>
  <si>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</si>
  <si>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</si>
  <si>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</si>
  <si>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</si>
  <si>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</si>
  <si>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</si>
  <si>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</si>
  <si>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</si>
  <si>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</si>
  <si>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</si>
  <si>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</si>
  <si>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</si>
  <si>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</si>
  <si>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</si>
  <si>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</si>
  <si>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</si>
  <si>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</si>
  <si>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</si>
  <si>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</si>
  <si>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</si>
  <si>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</si>
  <si>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</si>
  <si>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</si>
  <si>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</si>
  <si>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</si>
  <si>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</si>
  <si>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</si>
  <si>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</si>
  <si>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</si>
  <si>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</si>
  <si>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</si>
  <si>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</si>
  <si>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</si>
  <si>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</si>
  <si>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</si>
  <si>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</si>
  <si>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</si>
  <si>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</si>
  <si>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</si>
  <si>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</si>
  <si>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</si>
  <si>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</si>
  <si>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</si>
  <si>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</si>
  <si>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</si>
  <si>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</si>
  <si>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</si>
  <si>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</si>
  <si>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</si>
  <si>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</si>
  <si>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</si>
  <si>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</si>
  <si>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</si>
  <si>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</si>
  <si>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</si>
  <si>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</si>
  <si>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</si>
  <si>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</si>
  <si>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</si>
  <si>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</si>
  <si>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</si>
  <si>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</si>
  <si>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</si>
  <si>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</si>
  <si>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</si>
  <si>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</si>
  <si>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</si>
  <si>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</si>
  <si>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</si>
  <si>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</si>
  <si>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</si>
  <si>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</si>
  <si>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</si>
  <si>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</si>
  <si>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</si>
  <si>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</si>
  <si>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</si>
  <si>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</si>
  <si>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</si>
  <si>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</si>
  <si>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</si>
  <si>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</si>
  <si>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</si>
  <si>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</si>
  <si>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</si>
  <si>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</si>
  <si>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</si>
  <si>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</si>
  <si>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</si>
  <si>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</si>
  <si>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</si>
  <si>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</si>
  <si>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</si>
  <si>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</si>
  <si>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</si>
  <si>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</si>
  <si>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</si>
  <si>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</si>
  <si>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</si>
  <si>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</si>
  <si>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</si>
  <si>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</si>
  <si>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</si>
  <si>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</si>
  <si>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</si>
  <si>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</si>
  <si>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</si>
  <si>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</si>
  <si>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</si>
  <si>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</si>
  <si>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</si>
  <si>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</si>
  <si>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</si>
  <si>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</si>
  <si>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</si>
  <si>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</si>
  <si>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</si>
  <si>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</si>
  <si>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</si>
  <si>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</si>
  <si>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</si>
  <si>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</si>
  <si>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</si>
  <si>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</si>
  <si>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</si>
  <si>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</si>
  <si>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</si>
  <si>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</si>
  <si>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</si>
  <si>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</si>
  <si>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</si>
  <si>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</si>
  <si>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</si>
  <si>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</si>
  <si>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</si>
  <si>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</si>
  <si>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</si>
  <si>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</si>
  <si>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</si>
  <si>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</si>
  <si>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</si>
  <si>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</si>
  <si>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</si>
  <si>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</si>
  <si>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</si>
  <si>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</si>
  <si>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</si>
  <si>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</si>
  <si>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</si>
  <si>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</si>
  <si>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</si>
  <si>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</si>
  <si>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</si>
  <si>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</si>
  <si>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</si>
  <si>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</si>
  <si>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</si>
  <si>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</si>
  <si>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</si>
  <si>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</si>
  <si>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</si>
  <si>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</si>
  <si>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</si>
  <si>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</si>
  <si>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</si>
  <si>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</si>
  <si>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</si>
  <si>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</si>
  <si>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</si>
  <si>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</si>
  <si>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</si>
  <si>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</si>
  <si>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</si>
  <si>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</si>
  <si>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</si>
  <si>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</si>
  <si>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</si>
  <si>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</si>
  <si>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</si>
  <si>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</si>
  <si>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</si>
  <si>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</si>
  <si>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</si>
  <si>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</si>
  <si>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</si>
  <si>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</si>
  <si>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</si>
  <si>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</si>
  <si>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</si>
  <si>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</si>
  <si>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</si>
  <si>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</si>
  <si>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</si>
  <si>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</si>
  <si>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</si>
  <si>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</si>
  <si>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</si>
  <si>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</si>
  <si>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</si>
  <si>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</si>
  <si>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</si>
  <si>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</si>
  <si>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</si>
  <si>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</si>
  <si>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</si>
  <si>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</si>
  <si>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</si>
  <si>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</si>
  <si>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</si>
  <si>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</si>
  <si>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</si>
  <si>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</si>
  <si>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</si>
  <si>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</si>
  <si>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</si>
  <si>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</si>
  <si>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</si>
  <si>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</si>
  <si>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</si>
  <si>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</si>
  <si>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</si>
  <si>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</si>
  <si>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</si>
  <si>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</si>
  <si>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</si>
  <si>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</si>
  <si>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</si>
  <si>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</si>
  <si>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</si>
  <si>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</si>
  <si>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</si>
  <si>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</si>
  <si>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</si>
  <si>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</si>
  <si>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</si>
  <si>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</si>
  <si>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</si>
  <si>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</si>
  <si>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</si>
  <si>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</si>
  <si>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</si>
  <si>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</si>
  <si>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</si>
  <si>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</si>
  <si>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</si>
  <si>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</si>
  <si>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</si>
  <si>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</si>
  <si>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</si>
  <si>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</si>
  <si>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</si>
  <si>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</si>
  <si>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</si>
  <si>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</si>
  <si>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</si>
  <si>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</si>
  <si>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</si>
  <si>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</si>
  <si>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</si>
  <si>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</si>
  <si>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</si>
  <si>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</si>
  <si>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</si>
  <si>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</si>
  <si>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</si>
  <si>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</si>
  <si>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</si>
  <si>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</si>
  <si>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</si>
  <si>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</si>
  <si>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</si>
  <si>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</si>
  <si>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</si>
  <si>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</si>
  <si>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</si>
  <si>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</si>
  <si>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</si>
  <si>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</si>
  <si>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</si>
  <si>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</si>
  <si>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</si>
  <si>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</si>
  <si>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</si>
  <si>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</si>
  <si>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</si>
  <si>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</si>
  <si>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</si>
  <si>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</si>
  <si>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</si>
  <si>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</si>
  <si>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</si>
  <si>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</si>
  <si>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</si>
  <si>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</si>
  <si>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</si>
  <si>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</si>
  <si>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</si>
  <si>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</si>
  <si>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</si>
  <si>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</si>
  <si>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</si>
  <si>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</si>
  <si>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</si>
  <si>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</si>
  <si>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</si>
  <si>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</si>
  <si>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</si>
  <si>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</si>
  <si>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</si>
  <si>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</si>
  <si>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</si>
  <si>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</si>
  <si>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</si>
  <si>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</si>
  <si>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</si>
  <si>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</si>
  <si>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</si>
  <si>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</si>
  <si>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</si>
  <si>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</si>
  <si>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</si>
  <si>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</si>
  <si>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</si>
  <si>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</si>
  <si>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</si>
  <si>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</si>
  <si>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</si>
  <si>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</si>
  <si>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</si>
  <si>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</si>
  <si>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</si>
  <si>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</si>
  <si>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</si>
  <si>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</si>
  <si>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</si>
  <si>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</si>
  <si>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</si>
  <si>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</si>
  <si>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</si>
  <si>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</si>
  <si>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</si>
  <si>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</si>
  <si>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</si>
  <si>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</si>
  <si>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</si>
  <si>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</si>
  <si>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</si>
  <si>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</si>
  <si>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</si>
  <si>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</si>
  <si>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</si>
  <si>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</si>
  <si>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</si>
  <si>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</si>
  <si>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</si>
  <si>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</si>
  <si>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</si>
  <si>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</si>
  <si>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</si>
  <si>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</si>
  <si>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</si>
  <si>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</si>
  <si>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</si>
  <si>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</si>
  <si>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</si>
  <si>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</si>
  <si>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</si>
  <si>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</si>
  <si>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</si>
  <si>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</si>
  <si>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</si>
  <si>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</si>
  <si>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</si>
  <si>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</si>
  <si>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</si>
  <si>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</si>
  <si>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</si>
  <si>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</si>
  <si>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</si>
  <si>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</si>
  <si>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</si>
  <si>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</si>
  <si>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</si>
  <si>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</si>
  <si>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</si>
  <si>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</si>
  <si>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</si>
  <si>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</si>
  <si>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</si>
  <si>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</si>
  <si>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</si>
  <si>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</si>
  <si>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</si>
  <si>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</si>
  <si>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</si>
  <si>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</si>
  <si>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</si>
  <si>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</si>
  <si>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</si>
  <si>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</si>
  <si>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</si>
  <si>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</si>
  <si>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</si>
  <si>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</si>
  <si>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</si>
  <si>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</si>
  <si>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</si>
  <si>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</si>
  <si>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</si>
  <si>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</si>
  <si>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</si>
  <si>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</si>
  <si>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</si>
  <si>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</si>
  <si>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</si>
  <si>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</si>
  <si>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</si>
  <si>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</si>
  <si>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</si>
  <si>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</si>
  <si>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</si>
  <si>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</si>
  <si>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</si>
  <si>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</si>
  <si>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</si>
  <si>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</si>
  <si>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</si>
  <si>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</si>
  <si>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</si>
  <si>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</si>
  <si>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</si>
  <si>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</si>
  <si>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</si>
  <si>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</si>
  <si>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</si>
  <si>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</si>
  <si>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</si>
  <si>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</si>
  <si>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</si>
  <si>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</si>
  <si>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</si>
  <si>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</si>
  <si>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</si>
  <si>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</si>
  <si>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</si>
  <si>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</si>
  <si>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</si>
  <si>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</si>
  <si>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</si>
  <si>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</si>
  <si>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</si>
  <si>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</si>
  <si>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</si>
  <si>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</si>
  <si>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</si>
  <si>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</si>
  <si>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</si>
  <si>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</si>
  <si>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</si>
  <si>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</si>
  <si>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</si>
  <si>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</si>
  <si>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</si>
  <si>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</si>
  <si>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</si>
  <si>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</si>
  <si>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</si>
  <si>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</si>
  <si>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</si>
  <si>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</si>
  <si>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</si>
  <si>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</si>
  <si>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</si>
  <si>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</si>
  <si>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</si>
  <si>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</si>
  <si>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</si>
  <si>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</si>
  <si>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</si>
  <si>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</si>
  <si>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</si>
  <si>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</si>
  <si>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</si>
  <si>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</si>
  <si>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</si>
  <si>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</si>
  <si>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</si>
  <si>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</si>
  <si>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</si>
  <si>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</si>
  <si>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</si>
  <si>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</si>
  <si>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</si>
  <si>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</si>
  <si>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</si>
  <si>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</si>
  <si>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</si>
  <si>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</si>
  <si>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</si>
  <si>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</si>
  <si>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</si>
  <si>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</si>
  <si>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</si>
  <si>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</si>
  <si>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</si>
  <si>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</si>
  <si>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</si>
  <si>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</si>
  <si>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</si>
  <si>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</si>
  <si>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</si>
  <si>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</si>
  <si>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</si>
  <si>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</si>
  <si>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</si>
  <si>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</si>
  <si>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</si>
  <si>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</si>
  <si>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</si>
  <si>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</si>
  <si>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</si>
  <si>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</si>
  <si>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</si>
  <si>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</si>
  <si>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</si>
  <si>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</si>
  <si>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</si>
  <si>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</si>
  <si>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</si>
  <si>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</si>
  <si>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</si>
  <si>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</si>
  <si>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</si>
  <si>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</si>
  <si>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</si>
  <si>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</si>
  <si>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</si>
  <si>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</si>
  <si>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</si>
  <si>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</si>
  <si>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</si>
  <si>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</si>
  <si>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</si>
  <si>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</si>
  <si>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</si>
  <si>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</si>
  <si>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</si>
  <si>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</si>
  <si>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</si>
  <si>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</si>
  <si>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</si>
  <si>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</si>
  <si>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</si>
  <si>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</si>
  <si>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</si>
  <si>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</si>
  <si>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</si>
  <si>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</si>
  <si>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</si>
  <si>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</si>
  <si>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</si>
  <si>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</si>
  <si>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</si>
  <si>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</si>
  <si>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</si>
  <si>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</si>
  <si>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</si>
  <si>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</si>
  <si>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</si>
  <si>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</si>
  <si>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</si>
  <si>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</si>
  <si>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</si>
  <si>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</si>
  <si>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</si>
  <si>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</si>
  <si>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</si>
  <si>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</si>
  <si>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</si>
  <si>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</si>
  <si>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</si>
  <si>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</si>
  <si>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</si>
  <si>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</si>
  <si>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</si>
  <si>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</si>
  <si>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</si>
  <si>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</si>
  <si>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</si>
  <si>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</si>
  <si>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</si>
  <si>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</si>
  <si>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</si>
  <si>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</si>
  <si>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</si>
  <si>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</si>
  <si>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</si>
  <si>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</si>
  <si>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</si>
  <si>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</si>
  <si>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</si>
  <si>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</si>
  <si>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</si>
  <si>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</si>
  <si>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</si>
  <si>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</si>
  <si>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</si>
  <si>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</si>
  <si>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</si>
  <si>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</si>
  <si>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</si>
  <si>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</si>
  <si>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</si>
  <si>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</si>
  <si>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</si>
  <si>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</si>
  <si>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</si>
  <si>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</si>
  <si>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</si>
  <si>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</si>
  <si>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</si>
  <si>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</si>
  <si>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</si>
  <si>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</si>
  <si>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</si>
  <si>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</si>
  <si>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</si>
  <si>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</si>
  <si>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</si>
  <si>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</si>
  <si>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</si>
  <si>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</si>
  <si>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</si>
  <si>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</si>
  <si>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</si>
  <si>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</si>
  <si>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</si>
  <si>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</si>
  <si>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</si>
  <si>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</si>
  <si>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</si>
  <si>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</si>
  <si>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</si>
  <si>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</si>
  <si>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</si>
  <si>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</si>
  <si>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</si>
  <si>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</si>
  <si>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</si>
  <si>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</si>
  <si>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</si>
  <si>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</si>
  <si>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</si>
  <si>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</si>
  <si>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</si>
  <si>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</si>
  <si>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</si>
  <si>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</si>
  <si>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</si>
  <si>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</si>
  <si>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</si>
  <si>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</si>
  <si>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</si>
  <si>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</si>
  <si>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</si>
  <si>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</si>
  <si>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</si>
  <si>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</si>
  <si>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</si>
  <si>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</si>
  <si>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</si>
  <si>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</si>
  <si>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</si>
  <si>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</si>
  <si>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</si>
  <si>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</si>
  <si>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</si>
  <si>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</si>
  <si>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</si>
  <si>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</si>
  <si>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</si>
  <si>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</si>
  <si>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</si>
  <si>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</si>
  <si>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</si>
  <si>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</si>
  <si>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</si>
  <si>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</si>
  <si>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</si>
  <si>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</si>
  <si>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</si>
  <si>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</si>
  <si>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</si>
  <si>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</si>
  <si>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</si>
  <si>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</si>
  <si>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</si>
  <si>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</si>
  <si>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</si>
  <si>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</si>
  <si>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</si>
  <si>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</si>
  <si>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</si>
  <si>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</si>
  <si>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</si>
  <si>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</si>
  <si>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</si>
  <si>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</si>
  <si>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</si>
  <si>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</si>
  <si>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</si>
  <si>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</si>
  <si>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</si>
  <si>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</si>
  <si>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</si>
  <si>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</si>
  <si>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</si>
  <si>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</si>
  <si>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</si>
  <si>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</si>
  <si>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</si>
  <si>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</si>
  <si>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</si>
  <si>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</si>
  <si>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</si>
  <si>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</si>
  <si>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</si>
  <si>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</si>
  <si>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</si>
  <si>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</si>
  <si>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</si>
  <si>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</si>
  <si>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</si>
  <si>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</si>
  <si>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</si>
  <si>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</si>
  <si>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</si>
  <si>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</si>
  <si>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</si>
  <si>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</si>
  <si>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</si>
  <si>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</si>
  <si>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</si>
  <si>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</si>
  <si>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</si>
  <si>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</si>
  <si>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</si>
  <si>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</si>
  <si>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</si>
  <si>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</si>
  <si>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</si>
  <si>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</si>
  <si>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</si>
  <si>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</si>
  <si>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</si>
  <si>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</si>
  <si>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</si>
  <si>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</si>
  <si>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</si>
  <si>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</si>
  <si>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</si>
  <si>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</si>
  <si>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</si>
  <si>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</si>
  <si>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</si>
  <si>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</si>
  <si>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</si>
  <si>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</si>
  <si>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</si>
  <si>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</si>
  <si>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</si>
  <si>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</si>
  <si>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</si>
  <si>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</si>
  <si>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</si>
  <si>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</si>
  <si>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</si>
  <si>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</si>
  <si>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</si>
  <si>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</si>
  <si>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</si>
  <si>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</si>
  <si>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</si>
  <si>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</si>
  <si>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</si>
  <si>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</si>
  <si>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</si>
  <si>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</si>
  <si>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</si>
  <si>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</si>
  <si>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</si>
  <si>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</si>
  <si>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</si>
  <si>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</si>
  <si>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</si>
  <si>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</si>
  <si>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</si>
  <si>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</si>
  <si>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</si>
  <si>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</si>
  <si>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</si>
  <si>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</si>
  <si>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</si>
  <si>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</si>
  <si>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</si>
  <si>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</si>
  <si>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</si>
  <si>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</si>
  <si>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</si>
  <si>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</si>
  <si>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</si>
  <si>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</si>
  <si>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</si>
  <si>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</si>
  <si>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</si>
  <si>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</si>
  <si>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</si>
  <si>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</si>
  <si>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</si>
  <si>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</si>
  <si>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</si>
  <si>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</si>
  <si>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</si>
  <si>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</si>
  <si>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</si>
  <si>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</si>
  <si>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</si>
  <si>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</si>
  <si>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</si>
  <si>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</si>
  <si>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</si>
  <si>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</si>
  <si>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</si>
  <si>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</si>
  <si>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</si>
  <si>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</si>
  <si>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</si>
  <si>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</si>
  <si>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</si>
  <si>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</si>
  <si>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</si>
  <si>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</si>
  <si>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</si>
  <si>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</si>
  <si>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</si>
  <si>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</si>
  <si>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</si>
  <si>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</si>
  <si>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</si>
  <si>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</si>
  <si>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</si>
  <si>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</si>
  <si>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</si>
  <si>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</si>
  <si>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</si>
  <si>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</si>
  <si>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</si>
  <si>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</si>
  <si>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</si>
  <si>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</si>
  <si>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</si>
  <si>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</si>
  <si>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</si>
  <si>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</si>
  <si>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</si>
  <si>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</si>
  <si>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</si>
  <si>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</si>
  <si>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</si>
  <si>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</si>
  <si>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</si>
  <si>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</si>
  <si>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</si>
  <si>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</si>
  <si>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</si>
  <si>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</si>
  <si>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</si>
  <si>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</si>
  <si>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</si>
  <si>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</si>
  <si>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</si>
  <si>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</si>
  <si>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</si>
  <si>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</si>
  <si>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</si>
  <si>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</si>
  <si>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</si>
  <si>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</si>
  <si>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</si>
  <si>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</si>
  <si>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</si>
  <si>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</si>
  <si>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</si>
  <si>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</si>
  <si>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</si>
  <si>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</si>
  <si>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</si>
  <si>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</si>
  <si>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</si>
  <si>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</si>
  <si>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</si>
  <si>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</si>
  <si>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</si>
  <si>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</si>
  <si>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</si>
  <si>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</si>
  <si>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</si>
  <si>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</si>
  <si>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</si>
  <si>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</si>
  <si>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</si>
  <si>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</si>
  <si>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</si>
  <si>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</si>
  <si>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</si>
  <si>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</si>
  <si>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</si>
  <si>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</si>
  <si>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</si>
  <si>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</si>
  <si>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</si>
  <si>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</si>
  <si>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</si>
  <si>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</si>
  <si>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</si>
  <si>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</si>
  <si>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</si>
  <si>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</si>
  <si>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</si>
  <si>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</si>
  <si>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</si>
  <si>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</si>
  <si>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</si>
  <si>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</si>
  <si>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</si>
  <si>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</si>
  <si>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</si>
  <si>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</si>
  <si>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</si>
  <si>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</si>
  <si>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</si>
  <si>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</si>
  <si>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</si>
  <si>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</si>
  <si>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</si>
  <si>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</si>
  <si>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</si>
  <si>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</si>
  <si>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</si>
  <si>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</si>
  <si>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</si>
  <si>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</si>
  <si>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</si>
  <si>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</si>
  <si>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</si>
  <si>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</si>
  <si>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</si>
  <si>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</si>
  <si>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</si>
  <si>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</si>
  <si>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</si>
  <si>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</si>
  <si>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</si>
  <si>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</si>
  <si>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</si>
  <si>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</si>
  <si>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</si>
  <si>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</si>
  <si>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</si>
  <si>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</si>
  <si>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</si>
  <si>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</si>
  <si>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</si>
  <si>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</si>
  <si>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</si>
  <si>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</si>
  <si>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</si>
  <si>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</si>
  <si>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</si>
  <si>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</si>
  <si>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</si>
  <si>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</si>
  <si>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</si>
  <si>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</si>
  <si>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</si>
  <si>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</si>
  <si>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</si>
  <si>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</si>
  <si>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</si>
  <si>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</si>
  <si>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</si>
  <si>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</si>
  <si>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</si>
  <si>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</si>
  <si>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</si>
  <si>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</si>
  <si>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</si>
  <si>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</si>
  <si>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</si>
  <si>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</si>
  <si>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</si>
  <si>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</si>
  <si>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</si>
  <si>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</si>
  <si>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</si>
  <si>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</si>
  <si>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</si>
  <si>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</si>
  <si>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</si>
  <si>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</si>
  <si>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</si>
  <si>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</si>
  <si>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</si>
  <si>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</si>
  <si>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</si>
  <si>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</si>
  <si>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</si>
  <si>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</si>
  <si>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</si>
  <si>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</si>
  <si>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</si>
  <si>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</si>
  <si>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</si>
  <si>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</si>
  <si>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</si>
  <si>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</si>
  <si>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</si>
  <si>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</si>
  <si>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</si>
  <si>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</si>
  <si>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</si>
  <si>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</si>
  <si>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</si>
  <si>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</si>
  <si>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</si>
  <si>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</si>
  <si>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</si>
  <si>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</si>
  <si>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</si>
  <si>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</si>
  <si>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</si>
  <si>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</si>
  <si>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</si>
  <si>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</si>
  <si>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</si>
  <si>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</si>
  <si>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</si>
  <si>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</si>
  <si>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</si>
  <si>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</si>
  <si>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</si>
  <si>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</si>
  <si>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</si>
  <si>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</si>
  <si>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</si>
  <si>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</si>
  <si>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</si>
  <si>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</si>
  <si>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</si>
  <si>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</si>
  <si>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</si>
  <si>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</si>
  <si>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</si>
  <si>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</si>
  <si>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</si>
  <si>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</si>
  <si>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</si>
  <si>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</si>
  <si>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</si>
  <si>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</si>
  <si>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</si>
  <si>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</si>
  <si>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</si>
  <si>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</si>
  <si>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</si>
  <si>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</si>
  <si>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</si>
  <si>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</si>
  <si>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</si>
  <si>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</si>
  <si>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</si>
  <si>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</si>
  <si>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</si>
  <si>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</si>
  <si>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</si>
  <si>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</si>
  <si>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</si>
  <si>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</si>
  <si>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</si>
  <si>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</si>
  <si>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</si>
  <si>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</si>
  <si>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</si>
  <si>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</si>
  <si>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</si>
  <si>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</si>
  <si>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</si>
  <si>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</si>
  <si>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</si>
  <si>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</si>
  <si>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</si>
  <si>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</si>
  <si>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</si>
  <si>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</si>
  <si>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</si>
  <si>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</si>
  <si>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</si>
  <si>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</si>
  <si>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</si>
  <si>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</si>
  <si>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</si>
  <si>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</si>
  <si>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</si>
  <si>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</si>
  <si>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</si>
  <si>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</si>
  <si>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</si>
  <si>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</si>
  <si>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</si>
  <si>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</si>
  <si>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</si>
  <si>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</si>
  <si>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</si>
  <si>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</si>
  <si>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</si>
  <si>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</si>
  <si>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</si>
  <si>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</si>
  <si>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</si>
  <si>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</si>
  <si>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</si>
  <si>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</si>
  <si>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</si>
  <si>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</si>
  <si>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</si>
  <si>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</si>
  <si>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</si>
  <si>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</si>
  <si>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</si>
  <si>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</si>
  <si>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</si>
  <si>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</si>
  <si>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</si>
  <si>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</si>
  <si>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</si>
  <si>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</si>
  <si>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</si>
  <si>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</si>
  <si>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</si>
  <si>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</si>
  <si>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</si>
  <si>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</si>
  <si>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</si>
  <si>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</si>
  <si>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</si>
  <si>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</si>
  <si>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</si>
  <si>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</si>
  <si>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</si>
  <si>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</si>
  <si>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</si>
  <si>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</si>
  <si>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</si>
  <si>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</si>
  <si>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</si>
  <si>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</si>
  <si>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</si>
  <si>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</si>
  <si>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</si>
  <si>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</si>
  <si>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</si>
  <si>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</si>
  <si>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</si>
  <si>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</si>
  <si>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</si>
  <si>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</si>
  <si>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</si>
  <si>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</si>
  <si>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</si>
  <si>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</si>
  <si>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</si>
  <si>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</si>
  <si>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</si>
  <si>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</si>
  <si>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</si>
  <si>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</si>
  <si>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</si>
  <si>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</si>
  <si>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</si>
  <si>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</si>
  <si>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</si>
  <si>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</si>
  <si>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</si>
  <si>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</si>
  <si>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</si>
  <si>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</si>
  <si>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</si>
  <si>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</si>
  <si>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</si>
  <si>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</si>
  <si>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</si>
  <si>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</si>
  <si>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</si>
  <si>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</si>
  <si>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</si>
  <si>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</si>
  <si>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</si>
  <si>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</si>
  <si>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</si>
  <si>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</si>
  <si>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</si>
  <si>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</si>
  <si>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</si>
  <si>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</si>
  <si>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</si>
  <si>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</si>
  <si>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</si>
  <si>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</si>
  <si>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</si>
  <si>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</si>
  <si>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</si>
  <si>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</si>
  <si>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</si>
  <si>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</si>
  <si>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</si>
  <si>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</si>
  <si>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</si>
  <si>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</si>
  <si>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</si>
  <si>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</si>
  <si>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</si>
  <si>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</si>
  <si>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</si>
  <si>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</si>
  <si>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</si>
  <si>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</si>
  <si>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</si>
  <si>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</si>
  <si>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</si>
  <si>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</si>
  <si>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</si>
  <si>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</si>
  <si>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</si>
  <si>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</si>
  <si>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</si>
  <si>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</si>
  <si>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</si>
  <si>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</si>
  <si>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</si>
  <si>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</si>
  <si>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</si>
  <si>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</si>
  <si>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</si>
  <si>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</si>
  <si>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</si>
  <si>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</si>
  <si>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</si>
  <si>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</si>
  <si>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</si>
  <si>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</si>
  <si>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</si>
  <si>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</si>
  <si>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</si>
  <si>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</si>
  <si>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</si>
  <si>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</si>
  <si>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</si>
  <si>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</si>
  <si>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</si>
  <si>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</si>
  <si>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</si>
  <si>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</si>
  <si>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</si>
  <si>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</si>
  <si>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</si>
  <si>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</si>
  <si>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</si>
  <si>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</si>
  <si>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</si>
  <si>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</si>
  <si>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</si>
  <si>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</si>
  <si>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</si>
  <si>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</si>
  <si>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</si>
  <si>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</si>
  <si>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</si>
  <si>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</si>
  <si>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</si>
  <si>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</si>
  <si>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</si>
  <si>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</si>
  <si>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</si>
  <si>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</si>
  <si>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</si>
  <si>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</si>
  <si>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</si>
  <si>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</si>
  <si>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</si>
  <si>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</si>
  <si>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</si>
  <si>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</si>
  <si>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</si>
  <si>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</si>
  <si>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</si>
  <si>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</si>
  <si>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</si>
  <si>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</si>
  <si>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</si>
  <si>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</si>
  <si>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</si>
  <si>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</si>
  <si>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</si>
  <si>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</si>
  <si>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</si>
  <si>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</si>
  <si>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</si>
  <si>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</si>
  <si>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</si>
  <si>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</si>
  <si>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</si>
  <si>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</si>
  <si>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</si>
  <si>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</si>
  <si>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</si>
  <si>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</si>
  <si>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</si>
  <si>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</si>
  <si>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</si>
  <si>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</si>
  <si>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</si>
  <si>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</si>
  <si>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</si>
  <si>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</si>
  <si>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</si>
  <si>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</si>
  <si>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</si>
  <si>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</si>
  <si>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</si>
  <si>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</si>
  <si>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</si>
  <si>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</si>
  <si>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</si>
  <si>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</si>
  <si>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</si>
  <si>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</si>
  <si>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</si>
  <si>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</si>
  <si>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</si>
  <si>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</si>
  <si>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</si>
  <si>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</si>
  <si>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</si>
  <si>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</si>
  <si>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</si>
  <si>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</si>
  <si>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</si>
  <si>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</si>
  <si>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</si>
  <si>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</si>
  <si>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</si>
  <si>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</si>
  <si>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</si>
  <si>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</si>
  <si>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</si>
  <si>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</si>
  <si>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</si>
  <si>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</si>
  <si>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</si>
  <si>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</si>
  <si>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</si>
  <si>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</si>
  <si>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</si>
  <si>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</si>
  <si>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</si>
  <si>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</si>
  <si>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</si>
  <si>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</si>
  <si>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</si>
  <si>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</si>
  <si>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</si>
  <si>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</si>
  <si>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</si>
  <si>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</si>
  <si>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</si>
  <si>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</si>
  <si>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</si>
  <si>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</si>
  <si>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</si>
  <si>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</si>
  <si>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</si>
  <si>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</si>
  <si>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</si>
  <si>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</si>
  <si>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</si>
  <si>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</si>
  <si>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</si>
  <si>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</si>
  <si>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</si>
  <si>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</si>
  <si>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</si>
  <si>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</si>
  <si>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</si>
  <si>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</si>
  <si>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</si>
  <si>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</si>
  <si>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</si>
  <si>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</si>
  <si>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</si>
  <si>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</si>
  <si>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</si>
  <si>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</si>
  <si>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</si>
  <si>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</si>
  <si>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</si>
  <si>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</si>
  <si>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</si>
  <si>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</si>
  <si>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</si>
  <si>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</si>
  <si>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</si>
  <si>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</si>
  <si>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</si>
  <si>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</si>
  <si>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</si>
  <si>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</si>
  <si>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</si>
  <si>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</si>
  <si>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</si>
  <si>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</si>
  <si>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</si>
  <si>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</si>
  <si>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</si>
  <si>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</si>
  <si>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</si>
  <si>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</si>
  <si>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</si>
  <si>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</si>
  <si>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</si>
  <si>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</si>
  <si>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</si>
  <si>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</si>
  <si>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</si>
  <si>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</si>
  <si>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</si>
  <si>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</si>
  <si>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</si>
  <si>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</si>
  <si>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</si>
  <si>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</si>
  <si>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</si>
  <si>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</si>
  <si>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</si>
  <si>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</si>
  <si>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</si>
  <si>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</si>
  <si>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</si>
  <si>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</si>
  <si>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</si>
  <si>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</si>
  <si>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</si>
  <si>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</si>
  <si>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</si>
  <si>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</si>
  <si>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</si>
  <si>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</si>
  <si>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</si>
  <si>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</si>
  <si>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</si>
  <si>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</si>
  <si>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</si>
  <si>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</si>
  <si>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</si>
  <si>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</si>
  <si>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</si>
  <si>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</si>
  <si>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</si>
  <si>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</si>
  <si>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</si>
  <si>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</si>
  <si>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</si>
  <si>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</si>
  <si>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</si>
  <si>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</si>
  <si>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</si>
  <si>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</si>
  <si>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</si>
  <si>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</si>
  <si>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</si>
  <si>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</si>
  <si>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</si>
  <si>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</si>
  <si>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</si>
  <si>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</si>
  <si>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</si>
  <si>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</si>
  <si>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</si>
  <si>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</si>
  <si>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</si>
  <si>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</si>
  <si>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</si>
  <si>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</si>
  <si>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</si>
  <si>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</si>
  <si>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</si>
  <si>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</si>
  <si>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</si>
  <si>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</si>
  <si>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</si>
  <si>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</si>
  <si>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</si>
  <si>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</si>
  <si>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</si>
  <si>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</si>
  <si>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</si>
  <si>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</si>
  <si>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</si>
  <si>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</si>
  <si>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</si>
  <si>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</si>
  <si>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</si>
  <si>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</si>
  <si>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</si>
  <si>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</si>
  <si>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</si>
  <si>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</si>
  <si>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</si>
  <si>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</si>
  <si>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</si>
  <si>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</si>
  <si>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</si>
  <si>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</si>
  <si>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</si>
  <si>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</si>
  <si>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</si>
  <si>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</si>
  <si>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</si>
  <si>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</si>
  <si>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</si>
  <si>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</si>
  <si>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</si>
  <si>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</si>
  <si>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</si>
  <si>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</si>
  <si>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</si>
  <si>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</si>
  <si>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</si>
  <si>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</si>
  <si>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</si>
  <si>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</si>
  <si>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</si>
  <si>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</si>
  <si>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</si>
  <si>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</si>
  <si>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</si>
  <si>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</si>
  <si>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</si>
  <si>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</si>
  <si>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</si>
  <si>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</si>
  <si>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</si>
  <si>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</si>
  <si>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</si>
  <si>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</si>
  <si>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</si>
  <si>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</si>
  <si>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</si>
  <si>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</si>
  <si>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</si>
  <si>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</si>
  <si>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</si>
  <si>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</si>
  <si>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</si>
  <si>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</si>
  <si>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</si>
  <si>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</si>
  <si>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</si>
  <si>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</si>
  <si>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</si>
  <si>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</si>
  <si>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</si>
  <si>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</si>
  <si>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</si>
  <si>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</si>
  <si>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</si>
  <si>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</si>
  <si>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</si>
  <si>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</si>
  <si>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</si>
  <si>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</si>
  <si>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</si>
  <si>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</si>
  <si>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</si>
  <si>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</si>
  <si>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</si>
  <si>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</si>
  <si>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</si>
  <si>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</si>
  <si>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</si>
  <si>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</si>
  <si>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</si>
  <si>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</si>
  <si>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</si>
  <si>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</si>
  <si>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</si>
  <si>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</si>
  <si>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</si>
  <si>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</si>
  <si>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</si>
  <si>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</si>
  <si>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</si>
  <si>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</si>
  <si>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</si>
  <si>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</si>
  <si>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</si>
  <si>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</si>
  <si>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</si>
  <si>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</si>
  <si>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</si>
  <si>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</si>
  <si>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</si>
  <si>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</si>
  <si>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</si>
  <si>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</si>
  <si>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</si>
  <si>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</si>
  <si>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</si>
  <si>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</si>
  <si>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</si>
  <si>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</si>
  <si>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</si>
  <si>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</si>
  <si>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</si>
  <si>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</si>
  <si>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</si>
  <si>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</si>
  <si>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</si>
  <si>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</si>
  <si>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</si>
  <si>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</si>
  <si>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</si>
  <si>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</si>
  <si>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</si>
  <si>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</si>
  <si>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</si>
  <si>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</si>
  <si>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</si>
  <si>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</si>
  <si>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</si>
  <si>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</si>
  <si>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</si>
  <si>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</si>
  <si>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</si>
  <si>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</si>
  <si>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</si>
  <si>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</si>
  <si>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</si>
  <si>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</si>
  <si>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</si>
  <si>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</si>
  <si>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</si>
  <si>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</si>
  <si>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</si>
  <si>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</si>
  <si>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</si>
  <si>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</si>
  <si>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</si>
  <si>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</si>
  <si>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</si>
  <si>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</si>
  <si>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</si>
  <si>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</si>
  <si>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</si>
  <si>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</si>
  <si>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</si>
  <si>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</si>
  <si>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</si>
  <si>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</si>
  <si>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</si>
  <si>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</si>
  <si>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</si>
  <si>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</si>
  <si>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</si>
  <si>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</si>
  <si>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</si>
  <si>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</si>
  <si>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</si>
  <si>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</si>
  <si>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</si>
  <si>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</si>
  <si>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</si>
  <si>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</si>
  <si>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</si>
  <si>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</si>
  <si>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</si>
  <si>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</si>
  <si>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</si>
  <si>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</si>
  <si>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</si>
  <si>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</si>
  <si>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</si>
  <si>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</si>
  <si>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</si>
  <si>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</si>
  <si>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</si>
  <si>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</si>
  <si>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</si>
  <si>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</si>
  <si>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</si>
  <si>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</si>
  <si>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</si>
  <si>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</si>
  <si>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</si>
  <si>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</si>
  <si>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</si>
  <si>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</si>
  <si>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</si>
  <si>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</si>
  <si>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</si>
  <si>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</si>
  <si>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</si>
  <si>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</si>
  <si>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</si>
  <si>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</si>
  <si>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</si>
  <si>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</si>
  <si>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</si>
  <si>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</si>
  <si>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</si>
  <si>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</si>
  <si>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</si>
  <si>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</si>
  <si>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</si>
  <si>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</si>
  <si>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</si>
  <si>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</si>
  <si>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</si>
  <si>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</si>
  <si>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</si>
  <si>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</si>
  <si>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</si>
  <si>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</si>
  <si>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</si>
  <si>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</si>
  <si>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</si>
  <si>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</si>
  <si>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</si>
  <si>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</si>
  <si>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</si>
  <si>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</si>
  <si>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</si>
  <si>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</si>
  <si>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</si>
  <si>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</si>
  <si>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</si>
  <si>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</si>
  <si>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</si>
  <si>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</si>
  <si>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</si>
  <si>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</si>
  <si>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</si>
  <si>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</si>
  <si>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</si>
  <si>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</si>
  <si>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</si>
  <si>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</si>
  <si>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</si>
  <si>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</si>
  <si>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</si>
  <si>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</si>
  <si>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</si>
  <si>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</si>
  <si>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</si>
  <si>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</si>
  <si>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</si>
  <si>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</si>
  <si>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</si>
  <si>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</si>
  <si>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</si>
  <si>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</si>
  <si>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</si>
  <si>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</si>
  <si>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</si>
  <si>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</si>
  <si>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</si>
  <si>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</si>
  <si>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</si>
  <si>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</si>
  <si>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</si>
  <si>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</si>
  <si>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</si>
  <si>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</si>
  <si>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</si>
  <si>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</si>
  <si>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</si>
  <si>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</si>
  <si>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</si>
  <si>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</si>
  <si>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</si>
  <si>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</si>
  <si>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</si>
  <si>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</si>
  <si>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</si>
  <si>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</si>
  <si>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</si>
  <si>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</si>
  <si>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</si>
  <si>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</si>
  <si>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</si>
  <si>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</si>
  <si>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</si>
  <si>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</si>
  <si>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</si>
  <si>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</si>
  <si>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</si>
  <si>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</si>
  <si>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</si>
  <si>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</si>
  <si>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</si>
  <si>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</si>
  <si>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</si>
  <si>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</si>
  <si>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</si>
  <si>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</si>
  <si>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</si>
  <si>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</si>
  <si>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</si>
  <si>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</si>
  <si>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</si>
  <si>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</si>
  <si>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</si>
  <si>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</si>
  <si>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</si>
  <si>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</si>
  <si>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</si>
  <si>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</si>
  <si>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</si>
  <si>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</si>
  <si>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</si>
  <si>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</si>
  <si>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</si>
  <si>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</si>
  <si>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</si>
  <si>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</si>
  <si>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</si>
  <si>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</si>
  <si>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</si>
  <si>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</si>
  <si>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</si>
  <si>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</si>
  <si>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</si>
  <si>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</si>
  <si>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</si>
  <si>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</si>
  <si>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</si>
  <si>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</si>
  <si>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</si>
  <si>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</si>
  <si>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</si>
  <si>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</si>
  <si>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</si>
  <si>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</si>
  <si>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</si>
  <si>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</si>
  <si>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</si>
  <si>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</si>
  <si>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</si>
  <si>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</si>
  <si>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</si>
  <si>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</si>
  <si>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</si>
  <si>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</si>
  <si>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</si>
  <si>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</si>
  <si>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</si>
  <si>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</si>
  <si>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</si>
  <si>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</si>
  <si>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</si>
  <si>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</si>
  <si>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</si>
  <si>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</si>
  <si>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</si>
  <si>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</si>
  <si>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</si>
  <si>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</si>
  <si>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</si>
  <si>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</si>
  <si>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</si>
  <si>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</si>
  <si>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</si>
  <si>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</si>
  <si>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</si>
  <si>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</si>
  <si>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</si>
  <si>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</si>
  <si>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</si>
  <si>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</si>
  <si>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</si>
  <si>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</si>
  <si>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</si>
  <si>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</si>
  <si>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</si>
  <si>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</si>
  <si>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</si>
  <si>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</si>
  <si>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</si>
  <si>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</si>
  <si>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</si>
  <si>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</si>
  <si>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</si>
  <si>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</si>
  <si>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</si>
  <si>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</si>
  <si>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</si>
  <si>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</si>
  <si>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</si>
  <si>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</si>
  <si>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</si>
  <si>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</si>
  <si>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</si>
  <si>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</si>
  <si>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</si>
  <si>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</si>
  <si>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</si>
  <si>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</si>
  <si>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</si>
  <si>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</si>
  <si>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</si>
  <si>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</si>
  <si>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</si>
  <si>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</si>
  <si>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</si>
  <si>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</si>
  <si>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</si>
  <si>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</si>
  <si>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</si>
  <si>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</si>
  <si>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</si>
  <si>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</si>
  <si>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</si>
  <si>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</si>
  <si>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</si>
  <si>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</si>
  <si>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</si>
  <si>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</si>
  <si>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</si>
  <si>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</si>
  <si>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</si>
  <si>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</si>
  <si>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</si>
  <si>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</si>
  <si>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</si>
  <si>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</si>
  <si>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</si>
  <si>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</si>
  <si>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</si>
  <si>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</si>
  <si>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</si>
  <si>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</si>
  <si>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</si>
  <si>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</si>
  <si>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</si>
  <si>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</si>
  <si>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</si>
  <si>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</si>
  <si>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</si>
  <si>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</si>
  <si>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</si>
  <si>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</si>
  <si>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</si>
  <si>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</si>
  <si>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</si>
  <si>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</si>
  <si>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</si>
  <si>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</si>
  <si>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</si>
  <si>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</si>
  <si>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</si>
  <si>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</si>
  <si>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</si>
  <si>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</si>
  <si>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</si>
  <si>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</si>
  <si>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</si>
  <si>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</si>
  <si>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</si>
  <si>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</si>
  <si>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</si>
  <si>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</si>
  <si>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</si>
  <si>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</si>
  <si>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</si>
  <si>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</si>
  <si>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</si>
  <si>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</si>
  <si>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</si>
  <si>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</si>
  <si>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</si>
  <si>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</si>
  <si>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</si>
  <si>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</si>
  <si>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</si>
  <si>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</si>
  <si>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</si>
  <si>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</si>
  <si>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</si>
  <si>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</si>
  <si>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</si>
  <si>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</si>
  <si>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</si>
  <si>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</si>
  <si>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</si>
  <si>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</si>
  <si>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</si>
  <si>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</si>
  <si>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</si>
  <si>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</si>
  <si>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</si>
  <si>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</si>
  <si>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</si>
  <si>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</si>
  <si>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</si>
  <si>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</si>
  <si>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</si>
  <si>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</si>
  <si>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</si>
  <si>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</si>
  <si>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</si>
  <si>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</si>
  <si>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</si>
  <si>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</si>
  <si>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</si>
  <si>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</si>
  <si>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</si>
  <si>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</si>
  <si>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</si>
  <si>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</si>
  <si>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</si>
  <si>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</si>
  <si>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</si>
  <si>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</si>
  <si>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</si>
  <si>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</si>
  <si>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</si>
  <si>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</si>
  <si>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</si>
  <si>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</si>
  <si>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</si>
  <si>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</si>
  <si>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</si>
  <si>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</si>
  <si>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</si>
  <si>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</si>
  <si>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</si>
  <si>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</si>
  <si>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</si>
  <si>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</si>
  <si>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</si>
  <si>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</si>
  <si>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</si>
  <si>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</si>
  <si>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</si>
  <si>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</si>
  <si>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</si>
  <si>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</si>
  <si>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</si>
  <si>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</si>
  <si>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</si>
  <si>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</si>
  <si>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</si>
  <si>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</si>
  <si>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</si>
  <si>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</si>
  <si>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</si>
  <si>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</si>
  <si>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</si>
  <si>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</si>
  <si>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</si>
  <si>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</si>
  <si>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</si>
  <si>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</si>
  <si>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</si>
  <si>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</si>
  <si>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</si>
  <si>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</si>
  <si>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</si>
  <si>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</si>
  <si>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</si>
  <si>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</si>
  <si>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</si>
  <si>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</si>
  <si>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</si>
  <si>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</si>
  <si>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</si>
  <si>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</si>
  <si>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</si>
  <si>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</si>
  <si>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</si>
  <si>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</si>
  <si>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</si>
  <si>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</si>
  <si>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</si>
  <si>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</si>
  <si>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</si>
  <si>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</si>
  <si>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</si>
  <si>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</si>
  <si>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</si>
  <si>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</si>
  <si>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</si>
  <si>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</si>
  <si>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</si>
  <si>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</si>
  <si>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</si>
  <si>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</si>
  <si>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</si>
  <si>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</si>
  <si>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</si>
  <si>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</si>
  <si>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</si>
  <si>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</si>
  <si>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</si>
  <si>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</si>
  <si>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</si>
  <si>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</si>
  <si>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</si>
  <si>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</si>
  <si>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</si>
  <si>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</si>
  <si>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</si>
  <si>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</si>
  <si>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</si>
  <si>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</si>
  <si>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</si>
  <si>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</si>
  <si>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</si>
  <si>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</si>
  <si>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</si>
  <si>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</si>
  <si>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</si>
  <si>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</si>
  <si>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</si>
  <si>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</si>
  <si>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</si>
  <si>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</si>
  <si>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</si>
  <si>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</si>
  <si>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</si>
  <si>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</si>
  <si>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</si>
  <si>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</si>
  <si>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</si>
  <si>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</si>
  <si>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</si>
  <si>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</si>
  <si>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</si>
  <si>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</si>
  <si>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</si>
  <si>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</si>
  <si>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</si>
  <si>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</si>
  <si>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</si>
  <si>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</si>
  <si>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</si>
  <si>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</si>
  <si>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</si>
  <si>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</si>
  <si>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</si>
  <si>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</si>
  <si>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</si>
  <si>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</si>
  <si>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</si>
  <si>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</si>
  <si>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</si>
  <si>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</si>
  <si>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</si>
  <si>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</si>
  <si>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</si>
  <si>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</si>
  <si>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</si>
  <si>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</si>
  <si>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</si>
  <si>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</si>
  <si>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</si>
  <si>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</si>
  <si>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</si>
  <si>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</si>
  <si>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</si>
  <si>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</si>
  <si>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</si>
  <si>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</si>
  <si>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</si>
  <si>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</si>
  <si>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</si>
  <si>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</si>
  <si>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</si>
  <si>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</si>
  <si>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</si>
  <si>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</si>
  <si>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</si>
  <si>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</si>
  <si>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</si>
  <si>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</si>
  <si>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</si>
  <si>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</si>
  <si>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</si>
  <si>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</si>
  <si>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</si>
  <si>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</si>
  <si>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</si>
  <si>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</si>
  <si>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</si>
  <si>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</si>
  <si>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</si>
  <si>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</si>
  <si>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</si>
  <si>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</si>
  <si>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</si>
  <si>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</si>
  <si>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</si>
  <si>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</si>
  <si>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</si>
  <si>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</si>
  <si>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</si>
  <si>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</si>
  <si>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</si>
  <si>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</si>
  <si>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</si>
  <si>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</si>
  <si>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</si>
  <si>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</si>
  <si>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</si>
  <si>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</si>
  <si>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</si>
  <si>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</si>
  <si>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</si>
  <si>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</si>
  <si>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</si>
  <si>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</si>
  <si>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</si>
  <si>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</si>
  <si>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</si>
  <si>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</si>
  <si>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</si>
  <si>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</si>
  <si>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</si>
  <si>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</si>
  <si>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</si>
  <si>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</si>
  <si>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</si>
  <si>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</si>
  <si>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</si>
  <si>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</si>
  <si>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</si>
  <si>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</si>
  <si>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</si>
  <si>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</si>
  <si>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</si>
  <si>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</si>
  <si>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</si>
  <si>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</si>
  <si>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</si>
  <si>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</si>
  <si>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</si>
  <si>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</si>
  <si>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</si>
  <si>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</si>
  <si>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</si>
  <si>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</si>
  <si>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</si>
  <si>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</si>
  <si>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</si>
  <si>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</si>
  <si>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</si>
  <si>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</si>
  <si>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</si>
  <si>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</si>
  <si>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</si>
  <si>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</si>
  <si>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</si>
  <si>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</si>
  <si>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</si>
  <si>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</si>
  <si>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</si>
  <si>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</si>
  <si>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</si>
  <si>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</si>
  <si>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</si>
  <si>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</si>
  <si>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</si>
  <si>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</si>
  <si>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</si>
  <si>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</si>
  <si>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</si>
  <si>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</si>
  <si>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</si>
  <si>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</si>
  <si>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</si>
  <si>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</si>
  <si>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</si>
  <si>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</si>
  <si>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</si>
  <si>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</si>
  <si>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</si>
  <si>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</si>
  <si>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</si>
  <si>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</si>
  <si>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</si>
  <si>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</si>
  <si>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</si>
  <si>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</si>
  <si>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</si>
  <si>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</si>
  <si>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</si>
  <si>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</si>
  <si>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</si>
  <si>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</si>
  <si>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</si>
  <si>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</si>
  <si>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</si>
  <si>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</si>
  <si>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</si>
  <si>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</si>
  <si>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</si>
  <si>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</si>
  <si>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</si>
  <si>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</si>
  <si>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</si>
  <si>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</si>
  <si>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</si>
  <si>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</si>
  <si>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</si>
  <si>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</si>
  <si>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</si>
  <si>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</si>
  <si>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</si>
  <si>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</si>
  <si>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</si>
  <si>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</si>
  <si>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</si>
  <si>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</si>
  <si>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</si>
  <si>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</si>
  <si>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</si>
  <si>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</si>
  <si>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</si>
  <si>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</si>
  <si>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</si>
  <si>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</si>
  <si>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</si>
  <si>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</si>
  <si>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</si>
  <si>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</si>
  <si>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</si>
  <si>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</si>
  <si>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</si>
  <si>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</si>
  <si>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</si>
  <si>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</si>
  <si>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</si>
  <si>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</si>
  <si>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</si>
  <si>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</si>
  <si>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</si>
  <si>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</si>
  <si>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</si>
  <si>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</si>
  <si>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</si>
  <si>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</si>
  <si>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</si>
  <si>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</si>
  <si>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</si>
  <si>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</si>
  <si>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</si>
  <si>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</si>
  <si>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</si>
  <si>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</si>
  <si>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</si>
  <si>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</si>
  <si>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</si>
  <si>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</si>
  <si>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</si>
  <si>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</si>
  <si>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</si>
  <si>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</si>
  <si>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</si>
  <si>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</si>
  <si>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</si>
  <si>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</si>
  <si>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</si>
  <si>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</si>
  <si>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</si>
  <si>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</si>
  <si>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</si>
  <si>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</si>
  <si>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</si>
  <si>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</si>
  <si>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</si>
  <si>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</si>
  <si>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</si>
  <si>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</si>
  <si>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</si>
  <si>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</si>
  <si>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</si>
  <si>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</si>
  <si>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</si>
  <si>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</si>
  <si>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</si>
  <si>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</si>
  <si>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</si>
  <si>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</si>
  <si>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</si>
  <si>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</si>
  <si>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</si>
  <si>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</si>
  <si>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</si>
  <si>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</si>
  <si>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</si>
  <si>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</si>
  <si>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</si>
  <si>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</si>
  <si>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</si>
  <si>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</si>
  <si>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</si>
  <si>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</si>
  <si>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</si>
  <si>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</si>
  <si>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</si>
  <si>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</si>
  <si>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</si>
  <si>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</si>
  <si>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</si>
  <si>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</si>
  <si>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</si>
  <si>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</si>
  <si>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</si>
  <si>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</si>
  <si>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</si>
  <si>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</si>
  <si>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</si>
  <si>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</si>
  <si>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</si>
  <si>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</si>
  <si>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</si>
  <si>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</si>
  <si>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</si>
  <si>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</si>
  <si>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</si>
  <si>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</si>
  <si>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</si>
  <si>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</si>
  <si>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</si>
  <si>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</si>
  <si>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</si>
  <si>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</si>
  <si>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</si>
  <si>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</si>
  <si>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</si>
  <si>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</si>
  <si>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</si>
  <si>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</si>
  <si>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</si>
  <si>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</si>
  <si>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</si>
  <si>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</si>
  <si>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</si>
  <si>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</si>
  <si>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</si>
  <si>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</si>
  <si>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</si>
  <si>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</si>
  <si>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</si>
  <si>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</si>
  <si>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</si>
  <si>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</si>
  <si>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</si>
  <si>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</si>
  <si>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</si>
  <si>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</si>
  <si>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</si>
  <si>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</si>
  <si>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</si>
  <si>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</si>
  <si>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</si>
  <si>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</si>
  <si>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</si>
  <si>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</si>
  <si>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</si>
  <si>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</si>
  <si>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</si>
  <si>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</si>
  <si>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</si>
  <si>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</si>
  <si>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</si>
  <si>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</si>
  <si>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</si>
  <si>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</si>
  <si>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</si>
  <si>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</si>
  <si>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</si>
  <si>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</si>
  <si>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</si>
  <si>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</si>
  <si>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</si>
  <si>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</si>
  <si>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</si>
  <si>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</si>
  <si>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</si>
  <si>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</si>
  <si>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</si>
  <si>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</si>
  <si>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</si>
  <si>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</si>
  <si>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</si>
  <si>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</si>
  <si>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</si>
  <si>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</si>
  <si>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</si>
  <si>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</si>
  <si>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</si>
  <si>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</si>
  <si>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</si>
  <si>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</si>
  <si>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</si>
  <si>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</si>
  <si>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</si>
  <si>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</si>
  <si>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</si>
  <si>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</si>
  <si>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</si>
  <si>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</si>
  <si>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</si>
  <si>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</si>
  <si>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</si>
  <si>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</si>
  <si>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</si>
  <si>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</si>
  <si>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</si>
  <si>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</si>
  <si>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</si>
  <si>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</si>
  <si>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</si>
  <si>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</si>
  <si>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</si>
  <si>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</si>
  <si>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</si>
  <si>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</si>
  <si>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</si>
  <si>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</si>
  <si>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</si>
  <si>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</si>
  <si>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</si>
  <si>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</si>
  <si>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</si>
  <si>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</si>
  <si>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</si>
  <si>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</si>
  <si>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</si>
  <si>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</si>
  <si>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</si>
  <si>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</si>
  <si>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</si>
  <si>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</si>
  <si>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</si>
  <si>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</si>
  <si>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</si>
  <si>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</si>
  <si>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</si>
  <si>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</si>
  <si>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</si>
  <si>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</si>
  <si>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</si>
  <si>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</si>
  <si>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</si>
  <si>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</si>
  <si>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</si>
  <si>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</si>
  <si>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</si>
  <si>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</si>
  <si>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</si>
  <si>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</si>
  <si>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</si>
  <si>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</si>
  <si>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</si>
  <si>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</si>
  <si>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</si>
  <si>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</si>
  <si>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</si>
  <si>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</si>
  <si>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</si>
  <si>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</si>
  <si>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</si>
  <si>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</si>
  <si>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</si>
  <si>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</si>
  <si>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</si>
  <si>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</si>
  <si>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</si>
  <si>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</si>
  <si>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</si>
  <si>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</si>
  <si>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</si>
  <si>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</si>
  <si>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</si>
  <si>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</si>
  <si>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</si>
  <si>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</si>
  <si>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</si>
  <si>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</si>
  <si>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</si>
  <si>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</si>
  <si>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</si>
  <si>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</si>
  <si>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</si>
  <si>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</si>
  <si>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</si>
  <si>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</si>
  <si>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</si>
  <si>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</si>
  <si>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</si>
  <si>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</si>
  <si>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</si>
  <si>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</si>
  <si>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</si>
  <si>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</si>
  <si>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</si>
  <si>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</si>
  <si>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</si>
  <si>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</si>
  <si>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</si>
  <si>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</si>
  <si>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</si>
  <si>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</si>
  <si>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</si>
  <si>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</si>
  <si>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</si>
  <si>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</si>
  <si>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</si>
  <si>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</si>
  <si>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</si>
  <si>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</si>
  <si>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</si>
  <si>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</si>
  <si>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</si>
  <si>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</si>
  <si>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</si>
  <si>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</si>
  <si>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</si>
  <si>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</si>
  <si>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</si>
  <si>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</si>
  <si>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</si>
  <si>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</si>
  <si>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</si>
  <si>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</si>
  <si>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</si>
  <si>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</si>
  <si>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</si>
  <si>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</si>
  <si>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</si>
  <si>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</si>
  <si>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</si>
  <si>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</si>
  <si>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</si>
  <si>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</si>
  <si>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</si>
  <si>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</si>
  <si>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</si>
  <si>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</si>
  <si>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</si>
  <si>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</si>
  <si>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</si>
  <si>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</si>
  <si>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</si>
  <si>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</si>
  <si>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</si>
  <si>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</si>
  <si>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</si>
  <si>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</si>
  <si>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</si>
  <si>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</si>
  <si>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</si>
  <si>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</si>
  <si>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</si>
  <si>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</si>
  <si>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</si>
  <si>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</si>
  <si>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</si>
  <si>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</si>
  <si>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</si>
  <si>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</si>
  <si>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</si>
  <si>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</si>
  <si>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</si>
  <si>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</si>
  <si>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</si>
  <si>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</si>
  <si>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</si>
  <si>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</si>
  <si>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</si>
  <si>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</si>
  <si>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</si>
  <si>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</si>
  <si>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</si>
  <si>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</si>
  <si>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</si>
  <si>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</si>
  <si>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</si>
  <si>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</si>
  <si>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</si>
  <si>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</si>
  <si>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</si>
  <si>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</si>
  <si>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</si>
  <si>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</si>
  <si>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</si>
  <si>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</si>
  <si>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</si>
  <si>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</si>
  <si>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</si>
  <si>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</si>
  <si>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</si>
  <si>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</si>
  <si>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</si>
  <si>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</si>
  <si>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</si>
  <si>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</si>
  <si>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</si>
  <si>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</si>
  <si>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</si>
  <si>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</si>
  <si>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</si>
  <si>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</si>
  <si>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</si>
  <si>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</si>
  <si>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</si>
  <si>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</si>
  <si>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</si>
  <si>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</si>
  <si>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</si>
  <si>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</si>
  <si>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</si>
  <si>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</si>
  <si>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</si>
  <si>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</si>
  <si>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</si>
  <si>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</si>
  <si>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</si>
  <si>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</si>
  <si>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</si>
  <si>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</si>
  <si>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</si>
  <si>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</si>
  <si>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</si>
  <si>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</si>
  <si>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</si>
  <si>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</si>
  <si>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</si>
  <si>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</si>
  <si>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</si>
  <si>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</si>
  <si>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</si>
  <si>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</si>
  <si>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</si>
  <si>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</si>
  <si>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</si>
  <si>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</si>
  <si>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</si>
  <si>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</si>
  <si>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</si>
  <si>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</si>
  <si>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</si>
  <si>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</si>
  <si>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</si>
  <si>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</si>
  <si>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</si>
  <si>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</si>
  <si>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</si>
  <si>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</si>
  <si>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</si>
  <si>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</si>
  <si>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</si>
  <si>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</si>
  <si>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</si>
  <si>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</si>
  <si>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</si>
  <si>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</si>
  <si>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</si>
  <si>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</si>
  <si>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</si>
  <si>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</si>
  <si>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</si>
  <si>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</si>
  <si>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</si>
  <si>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</si>
  <si>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</si>
  <si>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</si>
  <si>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</si>
  <si>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</si>
  <si>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</si>
  <si>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</si>
  <si>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</si>
  <si>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</si>
  <si>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</si>
  <si>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</si>
  <si>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</si>
  <si>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</si>
  <si>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</si>
  <si>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</si>
  <si>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</si>
  <si>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</si>
  <si>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</si>
  <si>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</si>
  <si>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</si>
  <si>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</si>
  <si>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</si>
  <si>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</si>
  <si>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</si>
  <si>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</si>
  <si>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</si>
  <si>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</si>
  <si>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</si>
  <si>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</si>
  <si>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</si>
  <si>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</si>
  <si>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</si>
  <si>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</si>
  <si>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</si>
  <si>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</si>
  <si>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</si>
  <si>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</si>
  <si>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</si>
  <si>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</si>
  <si>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</si>
  <si>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</si>
  <si>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</si>
  <si>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</si>
  <si>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</si>
  <si>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</si>
  <si>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</si>
  <si>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</si>
  <si>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</si>
  <si>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</si>
  <si>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</si>
  <si>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</si>
  <si>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</si>
  <si>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</si>
  <si>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</si>
  <si>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</si>
  <si>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</si>
  <si>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</si>
  <si>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</si>
  <si>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</si>
  <si>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</si>
  <si>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</si>
  <si>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</si>
  <si>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</si>
  <si>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</si>
  <si>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</si>
  <si>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</si>
  <si>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</si>
  <si>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</si>
  <si>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</si>
  <si>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</si>
  <si>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</si>
  <si>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</si>
  <si>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</si>
  <si>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</si>
  <si>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</si>
  <si>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</si>
  <si>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</si>
  <si>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</si>
  <si>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</si>
  <si>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</si>
  <si>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</si>
  <si>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</si>
  <si>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</si>
  <si>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</si>
  <si>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</si>
  <si>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</si>
  <si>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</si>
  <si>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</si>
  <si>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</si>
  <si>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</si>
  <si>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</si>
  <si>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</si>
  <si>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</si>
  <si>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</si>
  <si>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</si>
  <si>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</si>
  <si>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</si>
  <si>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</si>
  <si>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</si>
  <si>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</si>
  <si>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</si>
  <si>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</si>
  <si>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</si>
  <si>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</si>
  <si>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</si>
  <si>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</si>
  <si>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</si>
  <si>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</si>
  <si>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</si>
  <si>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</si>
  <si>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</si>
  <si>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</si>
  <si>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</si>
  <si>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</si>
  <si>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</si>
  <si>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</si>
  <si>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</si>
  <si>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</si>
  <si>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</si>
  <si>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</si>
  <si>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</si>
  <si>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</si>
  <si>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</si>
  <si>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</si>
  <si>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</si>
  <si>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</si>
  <si>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</si>
  <si>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</si>
  <si>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</si>
  <si>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</si>
  <si>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</si>
  <si>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</si>
  <si>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</si>
  <si>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</si>
  <si>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</si>
  <si>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</si>
  <si>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</si>
  <si>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</si>
  <si>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</si>
  <si>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</si>
  <si>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</si>
  <si>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</si>
  <si>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</si>
  <si>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</si>
  <si>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</si>
  <si>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</si>
  <si>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</si>
  <si>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</si>
  <si>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</si>
  <si>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</si>
  <si>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</si>
  <si>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</si>
  <si>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</si>
  <si>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</si>
  <si>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</si>
  <si>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</si>
  <si>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</si>
  <si>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</si>
  <si>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</si>
  <si>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</si>
  <si>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</si>
  <si>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</si>
  <si>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</si>
  <si>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</si>
  <si>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</si>
  <si>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</si>
  <si>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</si>
  <si>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</si>
  <si>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</si>
  <si>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</si>
  <si>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</si>
  <si>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</si>
  <si>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</si>
  <si>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</si>
  <si>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</si>
  <si>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</si>
  <si>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</si>
  <si>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</si>
  <si>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</si>
  <si>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</si>
  <si>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</si>
  <si>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</si>
  <si>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</si>
  <si>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</si>
  <si>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</si>
  <si>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</si>
  <si>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</si>
  <si>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</si>
  <si>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</si>
  <si>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</si>
  <si>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</si>
  <si>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</si>
  <si>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</si>
  <si>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</si>
  <si>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</si>
  <si>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</si>
  <si>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</si>
  <si>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</si>
  <si>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</si>
  <si>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</si>
  <si>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</si>
  <si>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</si>
  <si>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</si>
  <si>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</si>
  <si>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</si>
  <si>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</si>
  <si>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</si>
  <si>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</si>
  <si>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</si>
  <si>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</si>
  <si>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</si>
  <si>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</si>
  <si>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</si>
  <si>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</si>
  <si>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</si>
  <si>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</si>
  <si>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</si>
  <si>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</si>
  <si>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</si>
  <si>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</si>
  <si>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</si>
  <si>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</si>
  <si>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</si>
  <si>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</si>
  <si>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</si>
  <si>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</si>
  <si>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</si>
  <si>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</si>
  <si>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</si>
  <si>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</si>
  <si>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</si>
  <si>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</si>
  <si>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</si>
  <si>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</si>
  <si>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</si>
  <si>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</si>
  <si>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</si>
  <si>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</si>
  <si>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</si>
  <si>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</si>
  <si>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</si>
  <si>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</si>
  <si>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</si>
  <si>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</si>
  <si>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</si>
  <si>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</si>
  <si>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</si>
  <si>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</si>
  <si>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</si>
  <si>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</si>
  <si>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</si>
  <si>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</si>
  <si>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</si>
  <si>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</si>
  <si>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</si>
  <si>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</si>
  <si>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</si>
  <si>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</si>
  <si>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</si>
  <si>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</si>
  <si>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</si>
  <si>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</si>
  <si>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</si>
  <si>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</si>
  <si>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</si>
  <si>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</si>
  <si>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</si>
  <si>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</si>
  <si>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</si>
  <si>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</si>
  <si>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</si>
  <si>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</si>
  <si>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</si>
  <si>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</si>
  <si>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</si>
  <si>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</si>
  <si>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</si>
  <si>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</si>
  <si>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</si>
  <si>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</si>
  <si>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</si>
  <si>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</si>
  <si>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</si>
  <si>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</si>
  <si>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</si>
  <si>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</si>
  <si>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</si>
  <si>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</si>
  <si>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</si>
  <si>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</si>
  <si>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</si>
  <si>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</si>
  <si>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</si>
  <si>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</si>
  <si>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</si>
  <si>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</si>
  <si>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</si>
  <si>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</si>
  <si>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</si>
  <si>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</si>
  <si>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</si>
  <si>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</si>
  <si>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</si>
  <si>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</si>
  <si>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</si>
  <si>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</si>
  <si>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</si>
  <si>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</si>
  <si>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</si>
  <si>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</si>
  <si>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</si>
  <si>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</si>
  <si>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</si>
  <si>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</si>
  <si>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</si>
  <si>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</si>
  <si>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</si>
  <si>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</si>
  <si>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</si>
  <si>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</si>
  <si>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</si>
  <si>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</si>
  <si>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</si>
  <si>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</si>
  <si>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</si>
  <si>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</si>
  <si>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</si>
  <si>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</si>
  <si>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</si>
  <si>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</si>
  <si>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</si>
  <si>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</si>
  <si>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</si>
  <si>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</si>
  <si>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</si>
  <si>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</si>
  <si>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</si>
  <si>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</si>
  <si>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</si>
  <si>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</si>
  <si>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</si>
  <si>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</si>
  <si>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</si>
  <si>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</si>
  <si>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</si>
  <si>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</si>
  <si>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</si>
  <si>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</si>
  <si>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</si>
  <si>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</si>
  <si>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</si>
  <si>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</si>
  <si>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</si>
  <si>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</si>
  <si>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</si>
  <si>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</si>
  <si>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</si>
  <si>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</si>
  <si>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</si>
  <si>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</si>
  <si>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</si>
  <si>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</si>
  <si>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</si>
  <si>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</si>
  <si>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</si>
  <si>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</si>
  <si>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</si>
  <si>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</si>
  <si>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</si>
  <si>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</si>
  <si>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</si>
  <si>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</si>
  <si>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</si>
  <si>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</si>
  <si>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</si>
  <si>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</si>
  <si>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</si>
  <si>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</si>
  <si>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</si>
  <si>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</si>
  <si>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</si>
  <si>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</si>
  <si>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</si>
  <si>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</si>
  <si>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</si>
  <si>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</si>
  <si>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</si>
  <si>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</si>
  <si>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</si>
  <si>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</si>
  <si>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</si>
  <si>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</si>
  <si>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</si>
  <si>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</si>
  <si>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</si>
  <si>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</si>
  <si>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</si>
  <si>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</si>
  <si>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</si>
  <si>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</si>
  <si>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</si>
  <si>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</si>
  <si>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</si>
  <si>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</si>
  <si>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</si>
  <si>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</si>
  <si>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</si>
  <si>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</si>
  <si>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</si>
  <si>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</si>
  <si>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</si>
  <si>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</si>
  <si>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</si>
  <si>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</si>
  <si>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</si>
  <si>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</si>
  <si>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</si>
  <si>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</si>
  <si>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</si>
  <si>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</si>
  <si>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</si>
  <si>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</si>
  <si>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</si>
  <si>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</si>
  <si>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</si>
  <si>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</si>
  <si>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</si>
  <si>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</si>
  <si>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</si>
  <si>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</si>
  <si>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</si>
  <si>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</si>
  <si>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</si>
  <si>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</si>
  <si>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</si>
  <si>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</si>
  <si>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</si>
  <si>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</si>
  <si>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</si>
  <si>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</si>
  <si>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</si>
  <si>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</si>
  <si>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</si>
  <si>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</si>
  <si>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</si>
  <si>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</si>
  <si>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</si>
  <si>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</si>
  <si>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</si>
  <si>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</si>
  <si>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</si>
  <si>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</si>
  <si>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</si>
  <si>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</si>
  <si>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</si>
  <si>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</si>
  <si>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</si>
  <si>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</si>
  <si>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</si>
  <si>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</si>
  <si>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</si>
  <si>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</si>
  <si>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</si>
  <si>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</si>
  <si>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</si>
  <si>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</si>
  <si>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</si>
  <si>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</si>
  <si>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</si>
  <si>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</si>
  <si>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</si>
  <si>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</si>
  <si>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</si>
  <si>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</si>
  <si>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</si>
  <si>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</si>
  <si>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</si>
  <si>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</si>
  <si>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</si>
  <si>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</si>
  <si>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</si>
  <si>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</si>
  <si>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</si>
  <si>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</si>
  <si>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</si>
  <si>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</si>
  <si>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</si>
  <si>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</si>
  <si>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</si>
  <si>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</si>
  <si>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</si>
  <si>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</si>
  <si>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</si>
  <si>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</si>
  <si>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</si>
  <si>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</si>
  <si>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</si>
  <si>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</si>
  <si>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</si>
  <si>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</si>
  <si>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</si>
  <si>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</si>
  <si>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</si>
  <si>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</si>
  <si>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</si>
  <si>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</si>
  <si>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</si>
  <si>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</si>
  <si>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</si>
  <si>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</si>
  <si>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</si>
  <si>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</si>
  <si>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</si>
  <si>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</si>
  <si>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</si>
  <si>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</si>
  <si>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</si>
  <si>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</si>
  <si>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</si>
  <si>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</si>
  <si>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</si>
  <si>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</si>
  <si>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</si>
  <si>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</si>
  <si>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</si>
  <si>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</si>
  <si>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</si>
  <si>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</si>
  <si>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</si>
  <si>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</si>
  <si>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</si>
  <si>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</si>
  <si>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</si>
  <si>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</si>
  <si>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</si>
  <si>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</si>
  <si>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</si>
  <si>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</si>
  <si>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</si>
  <si>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</si>
  <si>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</si>
  <si>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</si>
  <si>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</si>
  <si>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</si>
  <si>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</si>
  <si>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</si>
  <si>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</si>
  <si>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</si>
  <si>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</si>
  <si>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</si>
  <si>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</si>
  <si>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</si>
  <si>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</si>
  <si>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</si>
  <si>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</si>
  <si>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</si>
  <si>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</si>
  <si>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</si>
  <si>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</si>
  <si>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</si>
  <si>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</si>
  <si>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</si>
  <si>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</si>
  <si>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</si>
  <si>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</si>
  <si>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</si>
  <si>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</si>
  <si>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</si>
  <si>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</si>
  <si>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</si>
  <si>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</si>
  <si>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</si>
  <si>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</si>
  <si>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</si>
  <si>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</si>
  <si>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</si>
  <si>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</si>
  <si>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</si>
  <si>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</si>
  <si>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</si>
  <si>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</si>
  <si>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</si>
  <si>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</si>
  <si>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</si>
  <si>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</si>
  <si>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</si>
  <si>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</si>
  <si>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</si>
  <si>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</si>
  <si>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</si>
  <si>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</si>
  <si>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</si>
  <si>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</si>
  <si>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</si>
  <si>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</si>
  <si>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</si>
  <si>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</si>
  <si>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</si>
  <si>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</si>
  <si>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</si>
  <si>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</si>
  <si>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</si>
  <si>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</si>
  <si>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</si>
  <si>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</si>
  <si>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</si>
  <si>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</si>
  <si>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</si>
  <si>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</si>
  <si>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</si>
  <si>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</si>
  <si>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</si>
  <si>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</si>
  <si>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</si>
  <si>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</si>
  <si>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</si>
  <si>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</si>
  <si>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</si>
  <si>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</si>
  <si>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</si>
  <si>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</si>
  <si>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</si>
  <si>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</si>
  <si>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</si>
  <si>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</si>
  <si>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</si>
  <si>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</si>
  <si>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</si>
  <si>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</si>
  <si>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</si>
  <si>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</si>
  <si>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</si>
  <si>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</si>
  <si>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</si>
  <si>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</si>
  <si>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</si>
  <si>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</si>
  <si>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</si>
  <si>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</si>
  <si>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</si>
  <si>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</si>
  <si>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</si>
  <si>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</si>
  <si>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</si>
  <si>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</si>
  <si>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</si>
  <si>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</si>
  <si>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</si>
  <si>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</si>
  <si>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</si>
  <si>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</si>
  <si>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</si>
  <si>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</si>
  <si>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</si>
  <si>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</si>
  <si>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</si>
  <si>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</si>
  <si>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</si>
  <si>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</si>
  <si>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</si>
  <si>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</si>
  <si>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</si>
  <si>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</si>
  <si>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</si>
  <si>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</si>
  <si>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</si>
  <si>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</si>
  <si>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</si>
  <si>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</si>
  <si>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</si>
  <si>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</si>
  <si>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</si>
  <si>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</si>
  <si>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</si>
  <si>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</si>
  <si>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</si>
  <si>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</si>
  <si>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</si>
  <si>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</si>
  <si>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</si>
  <si>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</si>
  <si>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</si>
  <si>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</si>
  <si>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</si>
  <si>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</si>
  <si>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</si>
  <si>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</si>
  <si>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</si>
  <si>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</si>
  <si>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</si>
  <si>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</si>
  <si>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</si>
  <si>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</si>
  <si>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</si>
  <si>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</si>
  <si>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</si>
  <si>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</si>
  <si>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</si>
  <si>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</si>
  <si>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</si>
  <si>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</si>
  <si>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</si>
  <si>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</si>
  <si>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</si>
  <si>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</si>
  <si>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</si>
  <si>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</si>
  <si>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</si>
  <si>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</si>
  <si>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</si>
  <si>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</si>
  <si>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</si>
  <si>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</si>
  <si>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</si>
  <si>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</si>
  <si>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</si>
  <si>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</si>
  <si>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</si>
  <si>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</si>
  <si>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</si>
  <si>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</si>
  <si>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</si>
  <si>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</si>
  <si>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</si>
  <si>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</si>
  <si>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</si>
  <si>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</si>
  <si>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</si>
  <si>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</si>
  <si>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</si>
  <si>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</si>
  <si>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</si>
  <si>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</si>
  <si>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</si>
  <si>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</si>
  <si>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</si>
  <si>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</si>
  <si>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</si>
  <si>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</si>
  <si>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</si>
  <si>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</si>
  <si>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</si>
  <si>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</si>
  <si>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</si>
  <si>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</si>
  <si>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</si>
  <si>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</si>
  <si>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</si>
  <si>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</si>
  <si>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</si>
  <si>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</si>
  <si>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</si>
  <si>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</si>
  <si>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</si>
  <si>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</si>
  <si>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</si>
  <si>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</si>
  <si>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</si>
  <si>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</si>
  <si>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</si>
  <si>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</si>
  <si>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</si>
  <si>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</si>
  <si>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</si>
  <si>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</si>
  <si>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</si>
  <si>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</si>
  <si>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</si>
  <si>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</si>
  <si>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</si>
  <si>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</si>
  <si>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</si>
  <si>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</si>
  <si>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</si>
  <si>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</si>
  <si>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</si>
  <si>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</si>
  <si>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</si>
  <si>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</si>
  <si>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</si>
  <si>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</si>
  <si>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</si>
  <si>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</si>
  <si>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</si>
  <si>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</si>
  <si>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</si>
  <si>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</si>
  <si>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</si>
  <si>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</si>
  <si>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</si>
  <si>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</si>
  <si>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</si>
  <si>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</si>
  <si>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</si>
  <si>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</si>
  <si>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</si>
  <si>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</si>
  <si>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</si>
  <si>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</si>
  <si>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</si>
  <si>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</si>
  <si>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</si>
  <si>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</si>
  <si>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</si>
  <si>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</si>
  <si>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</si>
  <si>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</si>
  <si>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</si>
  <si>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</si>
  <si>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</si>
  <si>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</si>
  <si>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</si>
  <si>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</si>
  <si>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</si>
  <si>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</si>
  <si>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</si>
  <si>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</si>
  <si>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</si>
  <si>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</si>
  <si>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</si>
  <si>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</si>
  <si>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</si>
  <si>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</si>
  <si>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</si>
  <si>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</si>
  <si>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</si>
  <si>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</si>
  <si>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</si>
  <si>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</si>
  <si>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</si>
  <si>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</si>
  <si>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</si>
  <si>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</si>
  <si>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</si>
  <si>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</si>
  <si>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</si>
  <si>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</si>
  <si>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</si>
  <si>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</si>
  <si>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</si>
  <si>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</si>
  <si>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</si>
  <si>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</si>
  <si>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</si>
  <si>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</si>
  <si>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</si>
  <si>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</si>
  <si>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</si>
  <si>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</si>
  <si>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</si>
  <si>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</si>
  <si>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</si>
  <si>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</si>
  <si>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</si>
  <si>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</si>
  <si>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</si>
  <si>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</si>
  <si>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</si>
  <si>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</si>
  <si>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</si>
  <si>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</si>
  <si>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</si>
  <si>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</si>
  <si>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</si>
  <si>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</si>
  <si>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</si>
  <si>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</si>
  <si>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</si>
  <si>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</si>
  <si>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</si>
  <si>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</si>
  <si>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</si>
  <si>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</si>
  <si>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</si>
  <si>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</si>
  <si>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</si>
  <si>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</si>
  <si>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</si>
  <si>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</si>
  <si>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</si>
  <si>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</si>
  <si>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</si>
  <si>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</si>
  <si>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</si>
  <si>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</si>
  <si>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</si>
  <si>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</si>
  <si>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</si>
  <si>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</si>
  <si>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</si>
  <si>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</si>
  <si>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</si>
  <si>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</si>
  <si>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</si>
  <si>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</si>
  <si>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</si>
  <si>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</si>
  <si>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</si>
  <si>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</si>
  <si>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</si>
  <si>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</si>
  <si>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</si>
  <si>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</si>
  <si>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</si>
  <si>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</si>
  <si>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</si>
  <si>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</si>
  <si>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</si>
  <si>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</si>
  <si>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</si>
  <si>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</si>
  <si>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</si>
  <si>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</si>
  <si>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</si>
  <si>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</si>
  <si>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</si>
  <si>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</si>
  <si>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</si>
  <si>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</si>
  <si>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</si>
  <si>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</si>
  <si>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</si>
  <si>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</si>
  <si>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</si>
  <si>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</si>
  <si>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</si>
  <si>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</si>
  <si>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</si>
  <si>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</si>
  <si>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</si>
  <si>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</si>
  <si>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</si>
  <si>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</si>
  <si>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</si>
  <si>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</si>
  <si>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</si>
  <si>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</si>
  <si>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</si>
  <si>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</si>
  <si>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</si>
  <si>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</si>
  <si>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</si>
  <si>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</si>
  <si>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</si>
  <si>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</si>
  <si>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</si>
  <si>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</si>
  <si>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</si>
  <si>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</si>
  <si>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</si>
  <si>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</si>
  <si>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</si>
  <si>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</si>
  <si>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</si>
  <si>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</si>
  <si>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</si>
  <si>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</si>
  <si>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</si>
  <si>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</si>
  <si>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</si>
  <si>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</si>
  <si>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</si>
  <si>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</si>
  <si>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</si>
  <si>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</si>
  <si>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</si>
  <si>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</si>
  <si>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</si>
  <si>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</si>
  <si>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</si>
  <si>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</si>
  <si>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</si>
  <si>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</si>
  <si>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</si>
  <si>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</si>
  <si>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</si>
  <si>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</si>
  <si>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</si>
  <si>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</si>
  <si>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</si>
  <si>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</si>
  <si>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</si>
  <si>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</si>
  <si>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</si>
  <si>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</si>
  <si>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</si>
  <si>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</si>
  <si>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</si>
  <si>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</si>
  <si>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</si>
  <si>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</si>
  <si>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</si>
  <si>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</si>
  <si>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</si>
  <si>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</si>
  <si>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</si>
  <si>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</si>
  <si>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</si>
  <si>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</si>
  <si>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</si>
  <si>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</si>
  <si>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</si>
  <si>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</si>
  <si>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</si>
  <si>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</si>
  <si>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</si>
  <si>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</si>
  <si>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</si>
  <si>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</si>
  <si>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</si>
  <si>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</si>
  <si>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</si>
  <si>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</si>
  <si>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</si>
  <si>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</si>
  <si>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</si>
  <si>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</si>
  <si>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</si>
  <si>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</si>
  <si>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</si>
  <si>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</si>
  <si>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</si>
  <si>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</si>
  <si>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</si>
  <si>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</si>
  <si>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</si>
  <si>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</si>
  <si>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</si>
  <si>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</si>
  <si>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</si>
  <si>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</si>
  <si>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</si>
  <si>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</si>
  <si>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</si>
  <si>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</si>
  <si>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</si>
  <si>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</si>
  <si>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</si>
  <si>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</si>
  <si>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</si>
  <si>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</si>
  <si>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</si>
  <si>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</si>
  <si>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</si>
  <si>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</si>
  <si>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</si>
  <si>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</si>
  <si>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</si>
  <si>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</si>
  <si>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</si>
  <si>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</si>
  <si>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</si>
  <si>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</si>
  <si>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</si>
  <si>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</si>
  <si>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</si>
  <si>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</si>
  <si>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</si>
  <si>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</si>
  <si>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</si>
  <si>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</si>
  <si>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</si>
  <si>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</si>
  <si>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</si>
  <si>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</si>
  <si>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</si>
  <si>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</si>
  <si>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</si>
  <si>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</si>
  <si>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</si>
  <si>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</si>
  <si>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</si>
  <si>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</si>
  <si>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</si>
  <si>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</si>
  <si>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</si>
  <si>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</si>
  <si>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</si>
  <si>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</si>
  <si>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</si>
  <si>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</si>
  <si>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</si>
  <si>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</si>
  <si>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</si>
  <si>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</si>
  <si>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</si>
  <si>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</si>
  <si>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</si>
  <si>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</si>
  <si>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</si>
  <si>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</si>
  <si>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</si>
  <si>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</si>
  <si>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</si>
  <si>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</si>
  <si>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</si>
  <si>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</si>
  <si>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</si>
  <si>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</si>
  <si>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</si>
  <si>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</si>
  <si>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</si>
  <si>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</si>
  <si>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</si>
  <si>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</si>
  <si>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</si>
  <si>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</si>
  <si>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</si>
  <si>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</si>
  <si>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</si>
  <si>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</si>
  <si>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</si>
  <si>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</si>
  <si>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</si>
  <si>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</si>
  <si>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</si>
  <si>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</si>
  <si>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</si>
  <si>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</si>
  <si>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</si>
  <si>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</si>
  <si>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</si>
  <si>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</si>
  <si>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</si>
  <si>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</si>
  <si>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</si>
  <si>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</si>
  <si>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</si>
  <si>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</si>
  <si>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</si>
  <si>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</si>
  <si>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</si>
  <si>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</si>
  <si>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</si>
  <si>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</si>
  <si>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</si>
  <si>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</si>
  <si>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</si>
  <si>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</si>
  <si>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</si>
  <si>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</si>
  <si>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</si>
  <si>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</si>
  <si>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</si>
  <si>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</si>
  <si>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</si>
  <si>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</si>
  <si>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</si>
  <si>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</si>
  <si>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</si>
  <si>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</si>
  <si>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</si>
  <si>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</si>
  <si>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</si>
  <si>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</si>
  <si>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</si>
  <si>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</si>
  <si>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</si>
  <si>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</si>
  <si>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</si>
  <si>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</si>
  <si>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</si>
  <si>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</si>
  <si>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</si>
  <si>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</si>
  <si>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</si>
  <si>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</si>
  <si>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</si>
  <si>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</si>
  <si>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</si>
  <si>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</si>
  <si>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</si>
  <si>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</si>
  <si>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</si>
  <si>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</si>
  <si>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</si>
  <si>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</si>
  <si>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</si>
  <si>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</si>
  <si>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</si>
  <si>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</si>
  <si>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</si>
  <si>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</si>
  <si>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</si>
  <si>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</si>
  <si>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</si>
  <si>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</si>
  <si>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</si>
  <si>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</si>
  <si>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</si>
  <si>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</si>
  <si>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</si>
  <si>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</si>
  <si>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</si>
  <si>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</si>
  <si>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</si>
  <si>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</si>
  <si>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</si>
  <si>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</si>
  <si>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</si>
  <si>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</si>
  <si>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</si>
  <si>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</si>
  <si>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</si>
  <si>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</si>
  <si>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</si>
  <si>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</si>
  <si>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</si>
  <si>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</si>
  <si>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</si>
  <si>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</si>
  <si>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</si>
  <si>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</si>
  <si>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</si>
  <si>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</si>
  <si>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</si>
  <si>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</si>
  <si>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</si>
  <si>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</si>
  <si>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</si>
  <si>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</si>
  <si>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</si>
  <si>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</si>
  <si>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</si>
  <si>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</si>
  <si>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</si>
  <si>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</si>
  <si>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</si>
  <si>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</si>
  <si>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</si>
  <si>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</si>
  <si>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</si>
  <si>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</si>
  <si>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</si>
  <si>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</si>
  <si>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</si>
  <si>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</si>
  <si>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</si>
  <si>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</si>
  <si>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</si>
  <si>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</si>
  <si>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</si>
  <si>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</si>
  <si>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</si>
  <si>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</si>
  <si>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</si>
  <si>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</si>
  <si>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</si>
  <si>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</si>
  <si>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</si>
  <si>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</si>
  <si>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</si>
  <si>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</si>
  <si>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</si>
  <si>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</si>
  <si>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</si>
  <si>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</si>
  <si>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</si>
  <si>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</si>
  <si>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</si>
  <si>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</si>
  <si>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</si>
  <si>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</si>
  <si>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</si>
  <si>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</si>
  <si>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</si>
  <si>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</si>
  <si>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</si>
  <si>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</si>
  <si>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</si>
  <si>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</si>
  <si>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</si>
  <si>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</si>
  <si>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</si>
  <si>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</si>
  <si>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</si>
  <si>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</si>
  <si>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</si>
  <si>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</si>
  <si>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</si>
  <si>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</si>
  <si>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</si>
  <si>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</si>
  <si>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</si>
  <si>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</si>
  <si>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</si>
  <si>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</si>
  <si>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</si>
  <si>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</si>
  <si>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</si>
  <si>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</si>
  <si>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</si>
  <si>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</si>
  <si>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</si>
  <si>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</si>
  <si>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</si>
  <si>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</si>
  <si>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</si>
  <si>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</si>
  <si>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</si>
  <si>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</si>
  <si>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</si>
  <si>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</si>
  <si>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</si>
  <si>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</si>
  <si>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</si>
  <si>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</si>
  <si>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</si>
  <si>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</si>
  <si>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</si>
  <si>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</si>
  <si>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</si>
  <si>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</si>
  <si>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</si>
  <si>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</si>
  <si>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</si>
  <si>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</si>
  <si>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</si>
  <si>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</si>
  <si>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</si>
  <si>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</si>
  <si>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</si>
  <si>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</si>
  <si>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</si>
  <si>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</si>
  <si>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</si>
  <si>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</si>
  <si>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</si>
  <si>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</si>
  <si>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</si>
  <si>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</si>
  <si>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</si>
  <si>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</si>
  <si>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</si>
  <si>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</si>
  <si>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</si>
  <si>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</si>
  <si>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</si>
  <si>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</si>
  <si>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</si>
  <si>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</si>
  <si>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</si>
  <si>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</si>
  <si>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</si>
  <si>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</si>
  <si>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</si>
  <si>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</si>
  <si>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</si>
  <si>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</si>
  <si>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</si>
  <si>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</si>
  <si>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</si>
  <si>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</si>
  <si>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</si>
  <si>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</si>
  <si>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</si>
  <si>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</si>
  <si>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</si>
  <si>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</si>
  <si>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</si>
  <si>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</si>
  <si>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</si>
  <si>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</si>
  <si>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</si>
  <si>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</si>
  <si>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</si>
  <si>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</si>
  <si>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</si>
  <si>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</si>
  <si>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</si>
  <si>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</si>
  <si>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</si>
  <si>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</si>
  <si>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</si>
  <si>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</si>
  <si>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</si>
  <si>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</si>
  <si>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</si>
  <si>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</si>
  <si>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</si>
  <si>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</si>
  <si>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</si>
  <si>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</si>
  <si>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</si>
  <si>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</si>
  <si>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</si>
  <si>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</si>
  <si>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</si>
  <si>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</si>
  <si>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</si>
  <si>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</si>
  <si>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</si>
  <si>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</si>
  <si>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</si>
  <si>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</si>
  <si>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</si>
  <si>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</si>
  <si>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</si>
  <si>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</si>
  <si>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</si>
  <si>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</si>
  <si>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</si>
  <si>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</si>
  <si>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</si>
  <si>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</si>
  <si>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</si>
  <si>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</si>
  <si>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</si>
  <si>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</si>
  <si>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</si>
  <si>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</si>
  <si>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</si>
  <si>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</si>
  <si>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</si>
  <si>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</si>
  <si>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</si>
  <si>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</si>
  <si>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</si>
  <si>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</si>
  <si>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</si>
  <si>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</si>
  <si>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</si>
  <si>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</si>
  <si>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</si>
  <si>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</si>
  <si>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</si>
  <si>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</si>
  <si>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</si>
  <si>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</si>
  <si>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</si>
  <si>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</si>
  <si>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</si>
  <si>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</si>
  <si>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</si>
  <si>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</si>
  <si>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</si>
  <si>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</si>
  <si>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</si>
  <si>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</si>
  <si>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</si>
  <si>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</si>
  <si>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</si>
  <si>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</si>
  <si>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</si>
  <si>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</si>
  <si>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</si>
  <si>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</si>
  <si>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</si>
  <si>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</si>
  <si>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</si>
  <si>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</si>
  <si>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</si>
  <si>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</si>
  <si>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</si>
  <si>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</si>
  <si>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</si>
  <si>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</si>
  <si>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</si>
  <si>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</si>
  <si>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</si>
  <si>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</si>
  <si>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</si>
  <si>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</si>
  <si>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</si>
  <si>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</si>
  <si>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</si>
  <si>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</si>
  <si>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</si>
  <si>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</si>
  <si>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</si>
  <si>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</si>
  <si>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</si>
  <si>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</si>
  <si>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</si>
  <si>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</si>
  <si>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</si>
  <si>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</si>
  <si>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</si>
  <si>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</si>
  <si>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</si>
  <si>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</si>
  <si>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</si>
  <si>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</si>
  <si>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</si>
  <si>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</si>
  <si>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</si>
  <si>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</si>
  <si>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</si>
  <si>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</si>
  <si>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</si>
  <si>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</si>
  <si>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</si>
  <si>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</si>
  <si>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</si>
  <si>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</si>
  <si>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</si>
  <si>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</si>
  <si>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</si>
  <si>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</si>
  <si>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</si>
  <si>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</si>
  <si>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</si>
  <si>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</si>
  <si>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</si>
  <si>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</si>
  <si>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</si>
  <si>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</si>
  <si>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</si>
  <si>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</si>
  <si>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</si>
  <si>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</si>
  <si>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</si>
  <si>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</si>
  <si>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</si>
  <si>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</si>
  <si>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</si>
  <si>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</si>
  <si>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</si>
  <si>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</si>
  <si>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</si>
  <si>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</si>
  <si>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</si>
  <si>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</si>
  <si>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</si>
  <si>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</si>
  <si>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</si>
  <si>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</si>
  <si>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</si>
  <si>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</si>
  <si>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</si>
  <si>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</si>
  <si>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</si>
  <si>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</si>
  <si>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</si>
  <si>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</si>
  <si>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</si>
  <si>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</si>
  <si>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</si>
  <si>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</si>
  <si>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</si>
  <si>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</si>
  <si>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</si>
  <si>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</si>
  <si>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</si>
  <si>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</si>
  <si>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</si>
  <si>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</si>
  <si>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</si>
  <si>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</si>
  <si>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</si>
  <si>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</si>
  <si>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</si>
  <si>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</si>
  <si>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</si>
  <si>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</si>
  <si>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</si>
  <si>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</si>
  <si>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</si>
  <si>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</si>
  <si>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</si>
  <si>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</si>
  <si>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</si>
  <si>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</si>
  <si>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</si>
  <si>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</si>
  <si>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</si>
  <si>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</si>
  <si>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</si>
  <si>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</si>
  <si>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</si>
  <si>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</si>
  <si>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</si>
  <si>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</si>
  <si>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</si>
  <si>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</si>
  <si>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</si>
  <si>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</si>
  <si>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</si>
  <si>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</si>
  <si>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</si>
  <si>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</si>
  <si>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</si>
  <si>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</si>
  <si>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</si>
  <si>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</si>
  <si>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</si>
  <si>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</si>
  <si>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</si>
  <si>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</si>
  <si>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</si>
  <si>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</si>
  <si>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</si>
  <si>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</si>
  <si>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</si>
  <si>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</si>
  <si>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</si>
  <si>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</si>
  <si>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</si>
  <si>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</si>
  <si>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</si>
  <si>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</si>
  <si>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</si>
  <si>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</si>
  <si>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</si>
  <si>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</si>
  <si>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</si>
  <si>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</si>
  <si>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</si>
  <si>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</si>
  <si>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</si>
  <si>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</si>
  <si>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</si>
  <si>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</si>
  <si>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</si>
  <si>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</si>
  <si>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</si>
  <si>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</si>
  <si>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</si>
  <si>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</si>
  <si>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</si>
  <si>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</si>
  <si>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</si>
  <si>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</si>
  <si>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</si>
  <si>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</si>
  <si>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</si>
  <si>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</si>
  <si>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</si>
  <si>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</si>
  <si>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</si>
  <si>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</si>
  <si>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</si>
  <si>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</si>
  <si>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</si>
  <si>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</si>
  <si>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</si>
  <si>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</si>
  <si>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</si>
  <si>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</si>
  <si>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</si>
  <si>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</si>
  <si>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</si>
  <si>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</si>
  <si>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</si>
  <si>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</si>
  <si>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</si>
  <si>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</si>
  <si>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</si>
  <si>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</si>
  <si>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</si>
  <si>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</si>
  <si>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</si>
  <si>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</si>
  <si>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</si>
  <si>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</si>
  <si>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</si>
  <si>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</si>
  <si>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</si>
  <si>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</si>
  <si>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</si>
  <si>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</si>
  <si>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</si>
  <si>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</si>
  <si>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</si>
  <si>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</si>
  <si>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</si>
  <si>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</si>
  <si>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</si>
  <si>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</si>
  <si>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</si>
  <si>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</si>
  <si>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</si>
  <si>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</si>
  <si>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</si>
  <si>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</si>
  <si>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</si>
  <si>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</si>
  <si>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</si>
  <si>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</si>
  <si>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</si>
  <si>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</si>
  <si>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</si>
  <si>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</si>
  <si>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</si>
  <si>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</si>
  <si>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</si>
  <si>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</si>
  <si>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</si>
  <si>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</si>
  <si>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</si>
  <si>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</si>
  <si>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</si>
  <si>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</si>
  <si>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</si>
  <si>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</si>
  <si>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</si>
  <si>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</si>
  <si>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</si>
  <si>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</si>
  <si>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</si>
  <si>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</si>
  <si>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</si>
  <si>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</si>
  <si>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</si>
  <si>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</si>
  <si>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</si>
  <si>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</si>
  <si>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</si>
  <si>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</si>
  <si>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</si>
  <si>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</si>
  <si>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</si>
  <si>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</si>
  <si>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</si>
  <si>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</si>
  <si>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</si>
  <si>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</si>
  <si>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</si>
  <si>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</si>
  <si>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</si>
  <si>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</si>
  <si>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</si>
  <si>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</si>
  <si>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</si>
  <si>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</si>
  <si>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</si>
  <si>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</si>
  <si>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</si>
  <si>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</si>
  <si>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</si>
  <si>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</si>
  <si>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</si>
  <si>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</si>
  <si>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</si>
  <si>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</si>
  <si>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</si>
  <si>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</si>
  <si>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</si>
  <si>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</si>
  <si>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</si>
  <si>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</si>
  <si>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</si>
  <si>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</si>
  <si>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</si>
  <si>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</si>
  <si>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</si>
  <si>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</si>
  <si>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</si>
  <si>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</si>
  <si>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</si>
  <si>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</si>
  <si>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</si>
  <si>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</si>
  <si>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</si>
  <si>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</si>
  <si>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</si>
  <si>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</si>
  <si>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</si>
  <si>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</si>
  <si>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</si>
  <si>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</si>
  <si>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</si>
  <si>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</si>
  <si>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</si>
  <si>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</si>
  <si>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</si>
  <si>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</si>
  <si>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</si>
  <si>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</si>
  <si>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</si>
  <si>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</si>
  <si>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</si>
  <si>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</si>
  <si>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</si>
  <si>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</si>
  <si>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</si>
  <si>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</si>
  <si>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</si>
  <si>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</si>
  <si>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</si>
  <si>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</si>
  <si>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</si>
  <si>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</si>
  <si>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</si>
  <si>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</si>
  <si>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</si>
  <si>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</si>
  <si>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</si>
  <si>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</si>
  <si>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</si>
  <si>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</si>
  <si>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</si>
  <si>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</si>
  <si>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</si>
  <si>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</si>
  <si>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</si>
  <si>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</si>
  <si>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</si>
  <si>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</si>
  <si>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</si>
  <si>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</si>
  <si>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</si>
  <si>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</si>
  <si>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</si>
  <si>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</si>
  <si>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</si>
  <si>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</si>
  <si>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</si>
  <si>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</si>
  <si>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</si>
  <si>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</si>
  <si>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</si>
  <si>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</si>
  <si>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</si>
  <si>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</si>
  <si>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</si>
  <si>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</si>
  <si>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</si>
  <si>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</si>
  <si>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</si>
  <si>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</si>
  <si>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</si>
  <si>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</si>
  <si>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</si>
  <si>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</si>
  <si>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</si>
  <si>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</si>
  <si>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</si>
  <si>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</si>
  <si>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</si>
  <si>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</si>
  <si>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</si>
  <si>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</si>
  <si>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</si>
  <si>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</si>
  <si>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</si>
  <si>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</si>
  <si>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</si>
  <si>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</si>
  <si>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</si>
  <si>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</si>
  <si>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</si>
  <si>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</si>
  <si>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</si>
  <si>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</si>
  <si>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</si>
  <si>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</si>
  <si>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</si>
  <si>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</si>
  <si>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</si>
  <si>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</si>
  <si>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</si>
  <si>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</si>
  <si>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</si>
  <si>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</si>
  <si>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</si>
  <si>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</si>
  <si>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</si>
  <si>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</si>
  <si>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</si>
  <si>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</si>
  <si>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</si>
  <si>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</si>
  <si>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</si>
  <si>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</si>
  <si>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</si>
  <si>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</si>
  <si>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</si>
  <si>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</si>
  <si>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</si>
  <si>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</si>
  <si>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</si>
  <si>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</si>
  <si>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</si>
  <si>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</si>
  <si>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</si>
  <si>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</si>
  <si>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</si>
  <si>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</si>
  <si>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</si>
  <si>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</si>
  <si>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</si>
  <si>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</si>
  <si>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</si>
  <si>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</si>
  <si>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</si>
  <si>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</si>
  <si>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</si>
  <si>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</si>
  <si>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</si>
  <si>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</si>
  <si>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</si>
  <si>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</si>
  <si>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</si>
  <si>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</si>
  <si>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</si>
  <si>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</si>
  <si>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</si>
  <si>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</si>
  <si>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</si>
  <si>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</si>
  <si>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</si>
  <si>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</si>
  <si>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</si>
  <si>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</si>
  <si>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</si>
  <si>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</si>
  <si>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</si>
  <si>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</si>
  <si>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</si>
  <si>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</si>
  <si>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</si>
  <si>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</si>
  <si>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</si>
  <si>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</si>
  <si>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</si>
  <si>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</si>
  <si>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</si>
  <si>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</si>
  <si>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</si>
  <si>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</si>
  <si>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</si>
  <si>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</si>
  <si>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</si>
  <si>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</si>
  <si>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</si>
  <si>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</si>
  <si>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</si>
  <si>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</si>
  <si>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</si>
  <si>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</si>
  <si>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</si>
  <si>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</si>
  <si>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</si>
  <si>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</si>
  <si>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</si>
  <si>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</si>
  <si>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</si>
  <si>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</si>
  <si>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</si>
  <si>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</si>
  <si>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</si>
  <si>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</si>
  <si>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</si>
  <si>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</si>
  <si>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</si>
  <si>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</si>
  <si>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</si>
  <si>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</si>
  <si>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</si>
  <si>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</si>
  <si>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</si>
  <si>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</si>
  <si>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</si>
  <si>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</si>
  <si>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</si>
  <si>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</si>
  <si>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</si>
  <si>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</si>
  <si>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</si>
  <si>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</si>
  <si>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</si>
  <si>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</si>
  <si>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</si>
  <si>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</si>
  <si>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</si>
  <si>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</si>
  <si>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</si>
  <si>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</si>
  <si>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</si>
  <si>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</si>
  <si>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</si>
  <si>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</si>
  <si>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</si>
  <si>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</si>
  <si>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</si>
  <si>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</si>
  <si>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</si>
  <si>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</si>
  <si>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</si>
  <si>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</si>
  <si>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</si>
  <si>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</si>
  <si>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</si>
  <si>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</si>
  <si>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</si>
  <si>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</si>
  <si>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</si>
  <si>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</si>
  <si>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</si>
  <si>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</si>
  <si>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</si>
  <si>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</si>
  <si>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</si>
  <si>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</si>
  <si>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</si>
  <si>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</si>
  <si>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</si>
  <si>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</si>
  <si>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</si>
  <si>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</si>
  <si>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</si>
  <si>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</si>
  <si>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</si>
  <si>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</si>
  <si>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</si>
  <si>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</si>
  <si>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</si>
  <si>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</si>
  <si>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</si>
  <si>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</si>
  <si>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</si>
  <si>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</si>
  <si>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</si>
  <si>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</si>
  <si>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</si>
  <si>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</si>
  <si>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</si>
  <si>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</si>
  <si>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</si>
  <si>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</si>
  <si>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</si>
  <si>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</si>
  <si>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</si>
  <si>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</si>
  <si>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</si>
  <si>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</si>
  <si>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</si>
  <si>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</si>
  <si>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</si>
  <si>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</si>
  <si>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</si>
  <si>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</si>
  <si>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</si>
  <si>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</si>
  <si>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</si>
  <si>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</si>
  <si>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</si>
  <si>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</si>
  <si>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</si>
  <si>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</si>
  <si>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</si>
  <si>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</si>
  <si>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</si>
  <si>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</si>
  <si>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</si>
  <si>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</si>
  <si>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</si>
  <si>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</si>
  <si>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</si>
  <si>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</si>
  <si>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</si>
  <si>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</si>
  <si>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</si>
  <si>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</si>
  <si>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</si>
  <si>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</si>
  <si>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</si>
  <si>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</si>
  <si>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</si>
  <si>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</si>
  <si>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</si>
  <si>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</si>
  <si>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</si>
  <si>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</si>
  <si>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</si>
  <si>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</si>
  <si>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</si>
  <si>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</si>
  <si>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</si>
  <si>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</si>
  <si>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</si>
  <si>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</si>
  <si>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</si>
  <si>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</si>
  <si>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</si>
  <si>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</si>
  <si>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</si>
  <si>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</si>
  <si>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</si>
  <si>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</si>
  <si>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</si>
  <si>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</si>
  <si>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</si>
  <si>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</si>
  <si>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</si>
  <si>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</si>
  <si>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</si>
  <si>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</si>
  <si>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</si>
  <si>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</si>
  <si>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</si>
  <si>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</si>
  <si>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</si>
  <si>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</si>
  <si>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</si>
  <si>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</si>
  <si>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</si>
  <si>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</si>
  <si>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</si>
  <si>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</si>
  <si>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</si>
  <si>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</si>
  <si>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</si>
  <si>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</si>
  <si>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</si>
  <si>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</si>
  <si>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</si>
  <si>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</si>
  <si>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</si>
  <si>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</si>
  <si>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</si>
  <si>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</si>
  <si>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</si>
  <si>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</si>
  <si>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</si>
  <si>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</si>
  <si>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</si>
  <si>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</si>
  <si>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</si>
  <si>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</si>
  <si>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</si>
  <si>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</si>
  <si>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</si>
  <si>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</si>
  <si>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</si>
  <si>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</si>
  <si>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</si>
  <si>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</si>
  <si>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</si>
  <si>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</si>
  <si>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</si>
  <si>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</si>
  <si>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</si>
  <si>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</si>
  <si>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</si>
  <si>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</si>
  <si>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</si>
  <si>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</si>
  <si>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</si>
  <si>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</si>
  <si>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</si>
  <si>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</si>
  <si>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</si>
  <si>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</si>
  <si>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</si>
  <si>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</si>
  <si>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</si>
  <si>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</si>
  <si>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</si>
  <si>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</si>
  <si>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</si>
  <si>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</si>
  <si>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</si>
  <si>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</si>
  <si>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</si>
  <si>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</si>
  <si>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</si>
  <si>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</si>
  <si>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</si>
  <si>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</si>
  <si>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</si>
  <si>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</si>
  <si>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</si>
  <si>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</si>
  <si>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</si>
  <si>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</si>
  <si>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</si>
  <si>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</si>
  <si>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</si>
  <si>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</si>
  <si>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</si>
  <si>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</si>
  <si>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</si>
  <si>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</si>
  <si>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</si>
  <si>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</si>
  <si>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</si>
  <si>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</si>
  <si>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</si>
  <si>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</si>
  <si>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</si>
  <si>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</si>
  <si>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</si>
  <si>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</si>
  <si>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</si>
  <si>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</si>
  <si>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</si>
  <si>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</si>
  <si>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</si>
  <si>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</si>
  <si>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</si>
  <si>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</si>
  <si>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</si>
  <si>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</si>
  <si>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</si>
  <si>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</si>
  <si>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</si>
  <si>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</si>
  <si>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</si>
  <si>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</si>
  <si>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</si>
  <si>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</si>
  <si>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</si>
  <si>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</si>
  <si>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</si>
  <si>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</si>
  <si>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</si>
  <si>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</si>
  <si>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</si>
  <si>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</si>
  <si>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</si>
  <si>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</si>
  <si>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</si>
  <si>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</si>
  <si>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</si>
  <si>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</si>
  <si>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</si>
  <si>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</si>
  <si>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</si>
  <si>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</si>
  <si>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</si>
  <si>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</si>
  <si>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</si>
  <si>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</si>
  <si>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</si>
  <si>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</si>
  <si>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</si>
  <si>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</si>
  <si>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</si>
  <si>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</si>
  <si>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</si>
  <si>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</si>
  <si>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</si>
  <si>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</si>
  <si>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</si>
  <si>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</si>
  <si>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</si>
  <si>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</si>
  <si>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</si>
  <si>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</si>
  <si>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</si>
  <si>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</si>
  <si>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</si>
  <si>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</si>
  <si>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</si>
  <si>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</si>
  <si>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</si>
  <si>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</si>
  <si>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</si>
  <si>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</si>
  <si>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</si>
  <si>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</si>
  <si>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</si>
  <si>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</si>
  <si>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</si>
  <si>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</si>
  <si>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</si>
  <si>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</si>
  <si>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</si>
  <si>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</si>
  <si>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</si>
  <si>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</si>
  <si>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</si>
  <si>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</si>
  <si>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</si>
  <si>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</si>
  <si>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</si>
  <si>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</si>
  <si>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</si>
  <si>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</si>
  <si>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</si>
  <si>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</si>
  <si>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</si>
  <si>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</si>
  <si>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</si>
  <si>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</si>
  <si>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</si>
  <si>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</si>
  <si>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</si>
  <si>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</si>
  <si>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</si>
  <si>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</si>
  <si>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</si>
  <si>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</si>
  <si>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</si>
  <si>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</si>
  <si>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</si>
  <si>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</si>
  <si>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</si>
  <si>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</si>
  <si>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</si>
  <si>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</si>
  <si>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</si>
  <si>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</si>
  <si>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</si>
  <si>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</si>
  <si>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</si>
  <si>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</si>
  <si>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</si>
  <si>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</si>
  <si>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</si>
  <si>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</si>
  <si>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</si>
  <si>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</si>
  <si>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</si>
  <si>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</si>
  <si>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</si>
  <si>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</si>
  <si>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</si>
  <si>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</si>
  <si>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</si>
  <si>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</si>
  <si>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</si>
  <si>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</si>
  <si>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</si>
  <si>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</si>
  <si>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</si>
  <si>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</si>
  <si>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</si>
  <si>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</si>
  <si>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</si>
  <si>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</si>
  <si>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</si>
  <si>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</si>
  <si>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</si>
  <si>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</si>
  <si>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</si>
  <si>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</si>
  <si>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</si>
  <si>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</si>
  <si>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</si>
  <si>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</si>
  <si>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</si>
  <si>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</si>
  <si>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</si>
  <si>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</si>
  <si>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</si>
  <si>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</si>
  <si>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</si>
  <si>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</si>
  <si>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</si>
  <si>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</si>
  <si>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</si>
  <si>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</si>
  <si>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</si>
  <si>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</si>
  <si>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</si>
  <si>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</si>
  <si>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</si>
  <si>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</si>
  <si>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</si>
  <si>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</si>
  <si>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</si>
  <si>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</si>
  <si>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</si>
  <si>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</si>
  <si>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</si>
  <si>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</si>
  <si>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</si>
  <si>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</si>
  <si>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</si>
  <si>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</si>
  <si>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</si>
  <si>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</si>
  <si>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</si>
  <si>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</si>
  <si>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</si>
  <si>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</si>
  <si>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</si>
  <si>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</si>
  <si>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</si>
  <si>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</si>
  <si>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</si>
  <si>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</si>
  <si>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</si>
  <si>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</si>
  <si>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</si>
  <si>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</si>
  <si>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</si>
  <si>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</si>
  <si>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</si>
  <si>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</si>
  <si>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</si>
  <si>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</si>
  <si>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</si>
  <si>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</si>
  <si>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</si>
  <si>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</si>
  <si>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</si>
  <si>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</si>
  <si>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</si>
  <si>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</si>
  <si>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</si>
  <si>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</si>
  <si>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</si>
  <si>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</si>
  <si>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</si>
  <si>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</si>
  <si>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</si>
  <si>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</si>
  <si>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</si>
  <si>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</si>
  <si>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</si>
  <si>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</si>
  <si>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</si>
  <si>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</si>
  <si>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</si>
  <si>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</si>
  <si>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</si>
  <si>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</si>
  <si>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</si>
  <si>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</si>
  <si>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</si>
  <si>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</si>
  <si>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</si>
  <si>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</si>
  <si>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</si>
  <si>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</si>
  <si>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</si>
  <si>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</si>
  <si>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</si>
  <si>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</si>
  <si>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</si>
  <si>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</si>
  <si>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</si>
  <si>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</si>
  <si>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</si>
  <si>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</si>
  <si>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</si>
  <si>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</si>
  <si>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</si>
  <si>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</si>
  <si>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</si>
  <si>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</si>
  <si>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</si>
  <si>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</si>
  <si>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</si>
  <si>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</si>
  <si>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</si>
  <si>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</si>
  <si>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</si>
  <si>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</si>
  <si>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</si>
  <si>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</si>
  <si>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</si>
  <si>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</si>
  <si>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</si>
  <si>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</si>
  <si>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</si>
  <si>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</si>
  <si>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</si>
  <si>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</si>
  <si>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</si>
  <si>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</si>
  <si>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</si>
  <si>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</si>
  <si>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</si>
  <si>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</si>
  <si>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</si>
  <si>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</si>
  <si>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</si>
  <si>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</si>
  <si>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</si>
  <si>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</si>
  <si>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</si>
  <si>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</si>
  <si>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</si>
  <si>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</si>
  <si>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</si>
  <si>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</si>
  <si>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</si>
  <si>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</si>
  <si>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</si>
  <si>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</si>
  <si>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</si>
  <si>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</si>
  <si>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</si>
  <si>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</si>
  <si>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</si>
  <si>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</si>
  <si>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</si>
  <si>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</si>
  <si>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</si>
  <si>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</si>
  <si>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</si>
  <si>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</si>
  <si>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</si>
  <si>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</si>
  <si>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</si>
  <si>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</si>
  <si>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</si>
  <si>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</si>
  <si>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</si>
  <si>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</si>
  <si>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</si>
  <si>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</si>
  <si>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</si>
  <si>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</si>
  <si>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</si>
  <si>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</si>
  <si>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</si>
  <si>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</si>
  <si>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</si>
  <si>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</si>
  <si>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</si>
  <si>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</si>
  <si>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</si>
  <si>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</si>
  <si>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</si>
  <si>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</si>
  <si>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</si>
  <si>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</si>
  <si>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</si>
  <si>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</si>
  <si>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</si>
  <si>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</si>
  <si>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</si>
  <si>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</si>
  <si>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</si>
  <si>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</si>
  <si>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</si>
  <si>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</si>
  <si>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</si>
  <si>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</si>
  <si>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</si>
  <si>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</si>
  <si>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</si>
  <si>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</si>
  <si>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</si>
  <si>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</si>
  <si>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</si>
  <si>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</si>
  <si>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</si>
  <si>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</si>
  <si>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</si>
  <si>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</si>
  <si>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</si>
  <si>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</si>
  <si>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</si>
  <si>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</si>
  <si>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</si>
  <si>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</si>
  <si>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</si>
  <si>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</si>
  <si>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</si>
  <si>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</si>
  <si>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</si>
  <si>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</si>
  <si>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</si>
  <si>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</si>
  <si>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</si>
  <si>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</si>
  <si>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</si>
  <si>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</si>
  <si>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</si>
  <si>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</si>
  <si>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</si>
  <si>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</si>
  <si>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</si>
  <si>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</si>
  <si>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</si>
  <si>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</si>
  <si>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</si>
  <si>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</si>
  <si>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</si>
  <si>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</si>
  <si>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</si>
  <si>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</si>
  <si>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</si>
  <si>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</si>
  <si>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</si>
  <si>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</si>
  <si>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</si>
  <si>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</si>
  <si>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</si>
  <si>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</si>
  <si>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</si>
  <si>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</si>
  <si>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</si>
  <si>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</si>
  <si>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</si>
  <si>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</si>
  <si>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</si>
  <si>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</si>
  <si>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</si>
  <si>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</si>
  <si>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</si>
  <si>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</si>
  <si>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</si>
  <si>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</si>
  <si>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</si>
  <si>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</si>
  <si>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</si>
  <si>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</si>
  <si>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</si>
  <si>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</si>
  <si>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</si>
  <si>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</si>
  <si>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</si>
  <si>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</si>
  <si>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</si>
  <si>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</si>
  <si>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</si>
  <si>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</si>
  <si>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</si>
  <si>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</si>
  <si>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</si>
  <si>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</si>
  <si>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</si>
  <si>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</si>
  <si>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</si>
  <si>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</si>
  <si>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</si>
  <si>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</si>
  <si>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</si>
  <si>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</si>
  <si>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</si>
  <si>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</si>
  <si>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</si>
  <si>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</si>
  <si>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</si>
  <si>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</si>
  <si>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</si>
  <si>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</si>
  <si>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</si>
  <si>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</si>
  <si>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</si>
  <si>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</si>
  <si>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</si>
  <si>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</si>
  <si>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</si>
  <si>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</si>
  <si>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</si>
  <si>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</si>
  <si>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</si>
  <si>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</si>
  <si>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</si>
  <si>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</si>
  <si>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</si>
  <si>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</si>
  <si>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</si>
  <si>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</si>
  <si>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</si>
  <si>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</si>
  <si>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</si>
  <si>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</si>
  <si>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</si>
  <si>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</si>
  <si>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</si>
  <si>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</si>
  <si>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</si>
  <si>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</si>
  <si>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</si>
  <si>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</si>
  <si>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</si>
  <si>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</si>
  <si>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</si>
  <si>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</si>
  <si>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</si>
  <si>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</si>
  <si>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</si>
  <si>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</si>
  <si>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</si>
  <si>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</si>
  <si>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</si>
  <si>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</si>
  <si>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</si>
  <si>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</si>
  <si>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</si>
  <si>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</si>
  <si>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</si>
  <si>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</si>
  <si>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</si>
  <si>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</si>
  <si>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</si>
  <si>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</si>
  <si>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</si>
  <si>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</si>
  <si>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</si>
  <si>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</si>
  <si>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</si>
  <si>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</si>
  <si>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</si>
  <si>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</si>
  <si>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</si>
  <si>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</si>
  <si>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</si>
  <si>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</si>
  <si>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</si>
  <si>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</si>
  <si>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</si>
  <si>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</si>
  <si>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</si>
  <si>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</si>
  <si>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</si>
  <si>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</si>
  <si>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</si>
  <si>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</si>
  <si>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</si>
  <si>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</si>
  <si>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</si>
  <si>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</si>
  <si>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</si>
  <si>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</si>
  <si>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</si>
  <si>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</si>
  <si>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</si>
  <si>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</si>
  <si>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</si>
  <si>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</si>
  <si>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</si>
  <si>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</si>
  <si>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</si>
  <si>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</si>
  <si>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</si>
  <si>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</si>
  <si>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</si>
  <si>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</si>
  <si>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</si>
  <si>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</si>
  <si>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</si>
  <si>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</si>
  <si>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</si>
  <si>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</si>
  <si>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</si>
  <si>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</si>
  <si>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</si>
  <si>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</si>
  <si>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</si>
  <si>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</si>
  <si>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</si>
  <si>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</si>
  <si>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</si>
  <si>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</si>
  <si>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</si>
  <si>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</si>
  <si>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</si>
  <si>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</si>
  <si>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</si>
  <si>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</si>
  <si>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</si>
  <si>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</si>
  <si>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</si>
  <si>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</si>
  <si>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</si>
  <si>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</si>
  <si>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</si>
  <si>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</si>
  <si>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</si>
  <si>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</si>
  <si>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</si>
  <si>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</si>
  <si>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</si>
  <si>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</si>
  <si>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</si>
  <si>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</si>
  <si>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</si>
  <si>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</si>
  <si>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</si>
  <si>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</si>
  <si>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</si>
  <si>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</si>
  <si>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</si>
  <si>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</si>
  <si>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</si>
  <si>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</si>
  <si>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</si>
  <si>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</si>
  <si>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</si>
  <si>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</si>
  <si>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</si>
  <si>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</si>
  <si>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</si>
  <si>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</si>
  <si>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</si>
  <si>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</si>
  <si>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</si>
  <si>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</si>
  <si>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</si>
  <si>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</si>
  <si>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</si>
  <si>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</si>
  <si>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</si>
  <si>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</si>
  <si>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</si>
  <si>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</si>
  <si>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</si>
  <si>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</si>
  <si>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</si>
  <si>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</si>
  <si>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</si>
  <si>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</si>
  <si>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</si>
  <si>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</si>
  <si>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</si>
  <si>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</si>
  <si>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</si>
  <si>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</si>
  <si>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</si>
  <si>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</si>
  <si>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</si>
  <si>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</si>
  <si>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</si>
  <si>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</si>
  <si>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</si>
  <si>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</si>
  <si>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</si>
  <si>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</si>
  <si>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</si>
  <si>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</si>
  <si>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</si>
  <si>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</si>
  <si>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</si>
  <si>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</si>
  <si>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</si>
  <si>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</si>
  <si>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</si>
  <si>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</si>
  <si>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</si>
  <si>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</si>
  <si>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</si>
  <si>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</si>
  <si>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</si>
  <si>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</si>
  <si>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</si>
  <si>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</si>
  <si>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</si>
  <si>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</si>
  <si>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</si>
  <si>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</si>
  <si>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</si>
  <si>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</si>
  <si>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</si>
  <si>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</si>
  <si>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</si>
  <si>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</si>
  <si>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</si>
  <si>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</si>
  <si>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</si>
  <si>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</si>
  <si>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</si>
  <si>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</si>
  <si>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</si>
  <si>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</si>
  <si>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</si>
  <si>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</si>
  <si>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</si>
  <si>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</si>
  <si>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</si>
  <si>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</si>
  <si>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</si>
  <si>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</si>
  <si>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</si>
  <si>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</si>
  <si>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</si>
  <si>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</si>
  <si>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</si>
  <si>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</si>
  <si>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</si>
  <si>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</si>
  <si>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</si>
  <si>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</si>
  <si>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</si>
  <si>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</si>
  <si>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</si>
  <si>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</si>
  <si>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</si>
  <si>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</si>
  <si>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</si>
  <si>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</si>
  <si>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</si>
  <si>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</si>
  <si>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</si>
  <si>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</si>
  <si>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</si>
  <si>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</si>
  <si>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</si>
  <si>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</si>
  <si>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</si>
  <si>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</si>
  <si>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</si>
  <si>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</si>
  <si>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</si>
  <si>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</si>
  <si>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</si>
  <si>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</si>
  <si>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</si>
  <si>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</si>
  <si>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</si>
  <si>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</si>
  <si>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</si>
  <si>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</si>
  <si>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</si>
  <si>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</si>
  <si>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</si>
  <si>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</si>
  <si>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</si>
  <si>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</si>
  <si>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</si>
  <si>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</si>
  <si>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</si>
  <si>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</si>
  <si>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</si>
  <si>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</si>
  <si>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</si>
  <si>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</si>
  <si>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</si>
  <si>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</si>
  <si>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</si>
  <si>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</si>
  <si>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</si>
  <si>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</si>
  <si>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</si>
  <si>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</si>
  <si>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</si>
  <si>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</si>
  <si>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</si>
  <si>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</si>
  <si>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</si>
  <si>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</si>
  <si>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</si>
  <si>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</si>
  <si>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</si>
  <si>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</si>
  <si>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</si>
  <si>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</si>
  <si>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</si>
  <si>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</si>
  <si>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</si>
  <si>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</si>
  <si>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</si>
  <si>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</si>
  <si>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</si>
  <si>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</si>
  <si>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</si>
  <si>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</si>
  <si>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</si>
  <si>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</si>
  <si>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</si>
  <si>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</si>
  <si>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</si>
  <si>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</si>
  <si>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</si>
  <si>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</si>
  <si>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</si>
  <si>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</si>
  <si>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</si>
  <si>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</si>
  <si>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</si>
  <si>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</si>
  <si>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</si>
  <si>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</si>
  <si>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</si>
  <si>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</si>
  <si>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</si>
  <si>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</si>
  <si>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</si>
  <si>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</si>
  <si>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</si>
  <si>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</si>
  <si>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</si>
  <si>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</si>
  <si>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</si>
  <si>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</si>
  <si>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</si>
  <si>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</si>
  <si>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</si>
  <si>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</si>
  <si>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</si>
  <si>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</si>
  <si>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</si>
  <si>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</si>
  <si>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</si>
  <si>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</si>
  <si>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</si>
  <si>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</si>
  <si>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</si>
  <si>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</si>
  <si>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</si>
  <si>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</si>
  <si>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</si>
  <si>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</si>
  <si>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</si>
  <si>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</si>
  <si>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</si>
  <si>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</si>
  <si>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</si>
  <si>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</si>
  <si>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</si>
  <si>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</si>
  <si>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</si>
  <si>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</si>
  <si>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</si>
  <si>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</si>
  <si>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</si>
  <si>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</si>
  <si>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</si>
  <si>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</si>
  <si>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</si>
  <si>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</si>
  <si>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</si>
  <si>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</si>
  <si>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</si>
  <si>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</si>
  <si>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</si>
  <si>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</si>
  <si>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</si>
  <si>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</si>
  <si>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</si>
  <si>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</si>
  <si>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</si>
  <si>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</si>
  <si>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</si>
  <si>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</si>
  <si>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</si>
  <si>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</si>
  <si>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</si>
  <si>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</si>
  <si>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</si>
  <si>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</si>
  <si>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</si>
  <si>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</si>
  <si>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</si>
  <si>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</si>
  <si>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</si>
  <si>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</si>
  <si>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</si>
  <si>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</si>
  <si>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</si>
  <si>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</si>
  <si>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</si>
  <si>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</si>
  <si>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</si>
  <si>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</si>
  <si>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</si>
  <si>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</si>
  <si>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</si>
  <si>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</si>
  <si>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</si>
  <si>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</si>
  <si>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</si>
  <si>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</si>
  <si>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</si>
  <si>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</si>
  <si>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</si>
  <si>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</si>
  <si>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</si>
  <si>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</si>
  <si>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</si>
  <si>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</si>
  <si>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</si>
  <si>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</si>
  <si>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</si>
  <si>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</si>
  <si>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</si>
  <si>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</si>
  <si>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</si>
  <si>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</si>
  <si>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</si>
  <si>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</si>
  <si>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</si>
  <si>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</si>
  <si>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</si>
  <si>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</si>
  <si>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</si>
  <si>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</si>
  <si>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</si>
  <si>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</si>
  <si>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</si>
  <si>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</si>
  <si>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</si>
  <si>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</si>
  <si>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</si>
  <si>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</si>
  <si>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</si>
  <si>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</si>
  <si>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</si>
  <si>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</si>
  <si>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</si>
  <si>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</si>
  <si>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</si>
  <si>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</si>
  <si>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</si>
  <si>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</si>
  <si>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</si>
  <si>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</si>
  <si>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</si>
  <si>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</si>
  <si>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</si>
  <si>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</si>
  <si>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</si>
  <si>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</si>
  <si>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</si>
  <si>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</si>
  <si>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</si>
  <si>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</si>
  <si>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</si>
  <si>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</si>
  <si>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</si>
  <si>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</si>
  <si>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</si>
  <si>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</si>
  <si>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</si>
  <si>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</si>
  <si>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</si>
  <si>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</si>
  <si>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</si>
  <si>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</si>
  <si>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</si>
  <si>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</si>
  <si>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</si>
  <si>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</si>
  <si>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</si>
  <si>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</si>
  <si>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</si>
  <si>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</si>
  <si>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</si>
  <si>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</si>
  <si>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</si>
  <si>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</si>
  <si>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</si>
  <si>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</si>
  <si>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</si>
  <si>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</si>
  <si>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</si>
  <si>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</si>
  <si>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</si>
  <si>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</si>
  <si>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</si>
  <si>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</si>
  <si>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</si>
  <si>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</si>
  <si>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</si>
  <si>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</si>
  <si>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</si>
  <si>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</si>
  <si>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</si>
  <si>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</si>
  <si>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</si>
  <si>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</si>
  <si>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</si>
  <si>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</si>
  <si>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</si>
  <si>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</si>
  <si>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</si>
  <si>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</si>
  <si>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</si>
  <si>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</si>
  <si>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</si>
  <si>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</si>
  <si>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</si>
  <si>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</si>
  <si>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</si>
  <si>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</si>
  <si>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</si>
  <si>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</si>
  <si>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</si>
  <si>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</si>
  <si>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</si>
  <si>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</si>
  <si>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</si>
  <si>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</si>
  <si>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</si>
  <si>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</si>
  <si>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</si>
  <si>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</si>
  <si>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</si>
  <si>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</si>
  <si>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</si>
  <si>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</si>
  <si>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</si>
  <si>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</si>
  <si>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</si>
  <si>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</si>
  <si>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</si>
  <si>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</si>
  <si>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</si>
  <si>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</si>
  <si>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</si>
  <si>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</si>
  <si>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</si>
  <si>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</si>
  <si>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</si>
  <si>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</si>
  <si>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</si>
  <si>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</si>
  <si>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</si>
  <si>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</si>
  <si>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</si>
  <si>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</si>
  <si>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</si>
  <si>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</si>
  <si>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</si>
  <si>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</si>
  <si>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</si>
  <si>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</si>
  <si>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</si>
  <si>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</si>
  <si>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</si>
  <si>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</si>
  <si>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</si>
  <si>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</si>
  <si>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</si>
  <si>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</si>
  <si>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</si>
  <si>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</si>
  <si>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</si>
  <si>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</si>
  <si>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</si>
  <si>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</si>
  <si>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</si>
  <si>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</si>
  <si>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</si>
  <si>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</si>
  <si>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</si>
  <si>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</si>
  <si>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</si>
  <si>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</si>
  <si>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</si>
  <si>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</si>
  <si>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</si>
  <si>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</si>
  <si>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</si>
  <si>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</si>
  <si>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</si>
  <si>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</si>
  <si>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</si>
  <si>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</si>
  <si>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</si>
  <si>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</si>
  <si>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</si>
  <si>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</si>
  <si>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</si>
  <si>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</si>
  <si>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</si>
  <si>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</si>
  <si>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</si>
  <si>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</si>
  <si>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</si>
  <si>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</si>
  <si>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</si>
  <si>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</si>
  <si>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</si>
  <si>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</si>
  <si>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</si>
  <si>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</si>
  <si>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</si>
  <si>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</si>
  <si>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</si>
  <si>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</si>
  <si>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</si>
  <si>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</si>
  <si>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</si>
  <si>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</si>
  <si>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</si>
  <si>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</si>
  <si>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</si>
  <si>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</si>
  <si>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</si>
  <si>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</si>
  <si>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</si>
  <si>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</si>
  <si>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</si>
  <si>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</si>
  <si>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</si>
  <si>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</si>
  <si>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</si>
  <si>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</si>
  <si>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</si>
  <si>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</si>
  <si>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</si>
  <si>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</si>
  <si>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</si>
  <si>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</si>
  <si>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</si>
  <si>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</si>
  <si>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</si>
  <si>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</si>
  <si>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</si>
  <si>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</si>
  <si>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</si>
  <si>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</si>
  <si>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</si>
  <si>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</si>
  <si>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</si>
  <si>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</si>
  <si>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</si>
  <si>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</si>
  <si>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</si>
  <si>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</si>
  <si>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</si>
  <si>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</si>
  <si>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</si>
  <si>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</si>
  <si>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</si>
  <si>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</si>
  <si>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</si>
  <si>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</si>
  <si>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</si>
  <si>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</si>
  <si>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</si>
  <si>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</si>
  <si>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</si>
  <si>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</si>
  <si>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</si>
  <si>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</si>
  <si>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</si>
  <si>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</si>
  <si>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</si>
  <si>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</si>
  <si>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</si>
  <si>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</si>
  <si>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</si>
  <si>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</si>
  <si>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</si>
  <si>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</si>
  <si>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</si>
  <si>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</si>
  <si>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</si>
  <si>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</si>
  <si>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</si>
  <si>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</si>
  <si>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</si>
  <si>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</si>
  <si>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</si>
  <si>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</si>
  <si>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</si>
  <si>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</si>
  <si>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</si>
  <si>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</si>
  <si>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</si>
  <si>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</si>
  <si>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</si>
  <si>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</si>
  <si>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</si>
  <si>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</si>
  <si>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</si>
  <si>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</si>
  <si>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</si>
  <si>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</si>
  <si>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</si>
  <si>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</si>
  <si>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</si>
  <si>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</si>
  <si>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</si>
  <si>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</si>
  <si>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</si>
  <si>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</si>
  <si>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</si>
  <si>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</si>
  <si>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</si>
  <si>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</si>
  <si>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</si>
  <si>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</si>
  <si>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</si>
  <si>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</si>
  <si>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</si>
  <si>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</si>
  <si>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</si>
  <si>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</si>
  <si>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</si>
  <si>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</si>
  <si>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</si>
  <si>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</si>
  <si>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</si>
  <si>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</si>
  <si>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</si>
  <si>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</si>
  <si>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</si>
  <si>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</si>
  <si>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</si>
  <si>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</si>
  <si>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</si>
  <si>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</si>
  <si>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</si>
  <si>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</si>
  <si>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</si>
  <si>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</si>
  <si>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</si>
  <si>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</si>
  <si>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</si>
  <si>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</si>
  <si>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</si>
  <si>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</si>
  <si>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</si>
  <si>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</si>
  <si>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</si>
  <si>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</si>
  <si>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</si>
  <si>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</si>
  <si>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</si>
  <si>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</si>
  <si>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</si>
  <si>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</si>
  <si>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</si>
  <si>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</si>
  <si>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</si>
  <si>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</si>
  <si>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</si>
  <si>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</si>
  <si>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</si>
  <si>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</si>
  <si>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</si>
  <si>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</si>
  <si>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</si>
  <si>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</si>
  <si>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</si>
  <si>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</si>
  <si>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</si>
  <si>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</si>
  <si>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</si>
  <si>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</si>
  <si>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</si>
  <si>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</si>
  <si>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</si>
  <si>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</si>
  <si>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</si>
  <si>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</si>
  <si>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</si>
  <si>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</si>
  <si>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</si>
  <si>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</si>
  <si>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</si>
  <si>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</si>
  <si>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</si>
  <si>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</si>
  <si>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</si>
  <si>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</si>
  <si>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</si>
  <si>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</si>
  <si>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</si>
  <si>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</si>
  <si>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</si>
  <si>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</si>
  <si>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</si>
  <si>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</si>
  <si>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</si>
  <si>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</si>
  <si>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</si>
  <si>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</si>
  <si>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</si>
  <si>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</si>
  <si>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</si>
  <si>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</si>
  <si>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</si>
  <si>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</si>
  <si>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</si>
  <si>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</si>
  <si>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</si>
  <si>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</si>
  <si>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</si>
  <si>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</si>
  <si>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</si>
  <si>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</si>
  <si>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</si>
  <si>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</si>
  <si>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</si>
  <si>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</si>
  <si>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</si>
  <si>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</si>
  <si>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</si>
  <si>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</si>
  <si>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</si>
  <si>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</si>
  <si>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</si>
  <si>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</si>
  <si>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</si>
  <si>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</si>
  <si>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</si>
  <si>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</si>
  <si>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</si>
  <si>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</si>
  <si>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</si>
  <si>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</si>
  <si>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</si>
  <si>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</si>
  <si>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</si>
  <si>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</si>
  <si>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</si>
  <si>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</si>
  <si>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</si>
  <si>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</si>
  <si>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</si>
  <si>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</si>
  <si>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</si>
  <si>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</si>
  <si>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</si>
  <si>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</si>
  <si>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</si>
  <si>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</si>
  <si>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</si>
  <si>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</si>
  <si>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</si>
  <si>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</si>
  <si>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</si>
  <si>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</si>
  <si>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</si>
  <si>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</si>
  <si>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</si>
  <si>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</si>
  <si>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</si>
  <si>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</si>
  <si>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</si>
  <si>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</si>
  <si>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</si>
  <si>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</si>
  <si>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</si>
  <si>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</si>
  <si>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</si>
  <si>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</si>
  <si>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</si>
  <si>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</si>
  <si>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</si>
  <si>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</si>
  <si>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</si>
  <si>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</si>
  <si>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</si>
  <si>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</si>
  <si>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</si>
  <si>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</si>
  <si>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</si>
  <si>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</si>
  <si>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</si>
  <si>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</si>
  <si>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</si>
  <si>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</si>
  <si>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</si>
  <si>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</si>
  <si>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</si>
  <si>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</si>
  <si>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</si>
  <si>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</si>
  <si>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</si>
  <si>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</si>
  <si>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</si>
  <si>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</si>
  <si>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</si>
  <si>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</si>
  <si>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</si>
  <si>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</si>
  <si>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</si>
  <si>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</si>
  <si>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</si>
  <si>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</si>
  <si>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</si>
  <si>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</si>
  <si>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</si>
  <si>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</si>
  <si>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</si>
  <si>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</si>
  <si>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</si>
  <si>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</si>
  <si>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</si>
  <si>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</si>
  <si>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</si>
  <si>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</si>
  <si>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</si>
  <si>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</si>
  <si>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</si>
  <si>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</si>
  <si>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</si>
  <si>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</si>
  <si>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</si>
  <si>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</si>
  <si>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</si>
  <si>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</si>
  <si>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</si>
  <si>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</si>
  <si>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</si>
  <si>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</si>
  <si>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</si>
  <si>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</si>
  <si>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</si>
  <si>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</si>
  <si>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</si>
  <si>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</si>
  <si>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</si>
  <si>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</si>
  <si>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</si>
  <si>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</si>
  <si>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</si>
  <si>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</si>
  <si>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</si>
  <si>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</si>
  <si>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</si>
  <si>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</si>
  <si>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</si>
  <si>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</si>
  <si>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</si>
  <si>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</si>
  <si>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</si>
  <si>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</si>
  <si>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</si>
  <si>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</si>
  <si>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</si>
  <si>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</si>
  <si>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</si>
  <si>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</si>
  <si>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</si>
  <si>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</si>
  <si>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</si>
  <si>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</si>
  <si>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</si>
  <si>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</si>
  <si>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</si>
  <si>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</si>
  <si>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</si>
  <si>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</si>
  <si>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</si>
  <si>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</si>
  <si>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</si>
  <si>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</si>
  <si>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</si>
  <si>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</si>
  <si>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</si>
  <si>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</si>
  <si>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</si>
  <si>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</si>
  <si>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</si>
  <si>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</si>
  <si>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</si>
  <si>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</si>
  <si>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</si>
  <si>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</si>
  <si>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</si>
  <si>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</si>
  <si>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</si>
  <si>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</si>
  <si>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</si>
  <si>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</si>
  <si>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</si>
  <si>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</si>
  <si>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</si>
  <si>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</si>
  <si>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</si>
  <si>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</si>
  <si>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</si>
  <si>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</si>
  <si>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</si>
  <si>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</si>
  <si>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</si>
  <si>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</si>
  <si>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</si>
  <si>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</si>
  <si>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</si>
  <si>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</si>
  <si>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</si>
  <si>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</si>
  <si>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</si>
  <si>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</si>
  <si>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</si>
  <si>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</si>
  <si>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</si>
  <si>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</si>
  <si>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</si>
  <si>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</si>
  <si>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</si>
  <si>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</si>
  <si>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</si>
  <si>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</si>
  <si>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</si>
  <si>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</si>
  <si>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</si>
  <si>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</si>
  <si>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</si>
  <si>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</si>
  <si>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</si>
  <si>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</si>
  <si>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</si>
  <si>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</si>
  <si>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</si>
  <si>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</si>
  <si>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</si>
  <si>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</si>
  <si>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</si>
  <si>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</si>
  <si>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</si>
  <si>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</si>
  <si>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</si>
  <si>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</si>
  <si>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</si>
  <si>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</si>
  <si>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</si>
  <si>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</si>
  <si>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</si>
  <si>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</si>
  <si>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</si>
  <si>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</si>
  <si>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</si>
  <si>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</si>
  <si>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</si>
  <si>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</si>
  <si>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</si>
  <si>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</si>
  <si>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</si>
  <si>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</si>
  <si>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</si>
  <si>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</si>
  <si>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</si>
  <si>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</si>
  <si>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</si>
  <si>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</si>
  <si>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</si>
  <si>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</si>
  <si>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</si>
  <si>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</si>
  <si>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</si>
  <si>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</si>
  <si>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</si>
  <si>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</si>
  <si>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</si>
  <si>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</si>
  <si>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</si>
  <si>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</si>
  <si>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</si>
  <si>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</si>
  <si>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</si>
  <si>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</si>
  <si>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</si>
  <si>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</si>
  <si>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</si>
  <si>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</si>
  <si>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</si>
  <si>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</si>
  <si>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</si>
  <si>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</si>
  <si>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</si>
  <si>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</si>
  <si>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</si>
  <si>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</si>
  <si>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</si>
  <si>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</si>
  <si>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</si>
  <si>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</si>
  <si>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</si>
  <si>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</si>
  <si>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</si>
  <si>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</si>
  <si>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</si>
  <si>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</si>
  <si>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</si>
  <si>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</si>
  <si>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</si>
  <si>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</si>
  <si>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</si>
  <si>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</si>
  <si>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</si>
  <si>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</si>
  <si>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</si>
  <si>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</si>
  <si>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</si>
  <si>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</si>
  <si>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</si>
  <si>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</si>
  <si>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</si>
  <si>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</si>
  <si>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</si>
  <si>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</si>
  <si>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</si>
  <si>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</si>
  <si>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</si>
  <si>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</si>
  <si>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</si>
  <si>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</si>
  <si>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</si>
  <si>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</si>
  <si>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</si>
  <si>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</si>
  <si>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</si>
  <si>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</si>
  <si>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</si>
  <si>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</si>
  <si>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</si>
  <si>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</si>
  <si>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</si>
  <si>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</si>
  <si>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</si>
  <si>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</si>
  <si>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</si>
  <si>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</si>
  <si>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</si>
  <si>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</si>
  <si>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</si>
  <si>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</si>
  <si>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</si>
  <si>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</si>
  <si>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</si>
  <si>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</si>
  <si>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</si>
  <si>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</si>
  <si>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</si>
  <si>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</si>
  <si>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</si>
  <si>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</si>
  <si>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</si>
  <si>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</si>
  <si>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</si>
  <si>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</si>
  <si>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</si>
  <si>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</si>
  <si>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</si>
  <si>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</si>
  <si>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</si>
  <si>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</si>
  <si>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</si>
  <si>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</si>
  <si>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</si>
  <si>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</si>
  <si>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</si>
  <si>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</si>
  <si>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</si>
  <si>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</si>
  <si>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</si>
  <si>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</si>
  <si>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</si>
  <si>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</si>
  <si>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</si>
  <si>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</si>
  <si>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</si>
  <si>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</si>
  <si>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</si>
  <si>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</si>
  <si>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</si>
  <si>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</si>
  <si>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</si>
  <si>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</si>
  <si>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</si>
  <si>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</si>
  <si>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</si>
  <si>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</si>
  <si>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</si>
  <si>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</si>
  <si>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</si>
  <si>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</si>
  <si>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</si>
  <si>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</si>
  <si>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</si>
  <si>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</si>
  <si>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</si>
  <si>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</si>
  <si>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</si>
  <si>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</si>
  <si>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</si>
  <si>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</si>
  <si>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</si>
  <si>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</si>
  <si>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</si>
  <si>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</si>
  <si>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</si>
  <si>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</si>
  <si>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</si>
  <si>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</si>
  <si>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</si>
  <si>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</si>
  <si>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</si>
  <si>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</si>
  <si>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</si>
  <si>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</si>
  <si>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</si>
  <si>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</si>
  <si>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</si>
  <si>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</si>
  <si>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</si>
  <si>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</si>
  <si>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</si>
  <si>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</si>
  <si>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</si>
  <si>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</si>
  <si>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</si>
  <si>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</si>
  <si>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</si>
  <si>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</si>
  <si>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</si>
  <si>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</si>
  <si>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</si>
  <si>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</si>
  <si>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</si>
  <si>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</si>
  <si>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</si>
  <si>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</si>
  <si>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</si>
  <si>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</si>
  <si>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</si>
  <si>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</si>
  <si>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</si>
  <si>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</si>
  <si>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</si>
  <si>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</si>
  <si>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</si>
  <si>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</si>
  <si>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</si>
  <si>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</si>
  <si>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</si>
  <si>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</si>
  <si>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</si>
  <si>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</si>
  <si>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</si>
  <si>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</si>
  <si>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</si>
  <si>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</si>
  <si>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</si>
  <si>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</si>
  <si>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</si>
  <si>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</si>
  <si>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</si>
  <si>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</si>
  <si>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</si>
  <si>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</si>
  <si>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</si>
  <si>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</si>
  <si>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</si>
  <si>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</si>
  <si>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</si>
  <si>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</si>
  <si>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</si>
  <si>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</si>
  <si>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</si>
  <si>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</si>
  <si>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</si>
  <si>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</si>
  <si>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</si>
  <si>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</si>
  <si>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</si>
  <si>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</si>
  <si>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</si>
  <si>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</si>
  <si>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</si>
  <si>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</si>
  <si>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</si>
  <si>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</si>
  <si>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</si>
  <si>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</si>
  <si>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</si>
  <si>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</si>
  <si>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</si>
  <si>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</si>
  <si>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</si>
  <si>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</si>
  <si>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</si>
  <si>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</si>
  <si>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</si>
  <si>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</si>
  <si>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</si>
  <si>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</si>
  <si>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</si>
  <si>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</si>
  <si>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</si>
  <si>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</si>
  <si>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</si>
  <si>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</si>
  <si>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</si>
  <si>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</si>
  <si>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</si>
  <si>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</si>
  <si>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</si>
  <si>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</si>
  <si>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</si>
  <si>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</si>
  <si>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</si>
  <si>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</si>
  <si>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</si>
  <si>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</si>
  <si>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</si>
  <si>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</si>
  <si>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</si>
  <si>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</si>
  <si>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</si>
  <si>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</si>
  <si>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</si>
  <si>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</si>
  <si>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</si>
  <si>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</si>
  <si>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</si>
  <si>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</si>
  <si>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</si>
  <si>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</si>
  <si>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</si>
  <si>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</si>
  <si>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</si>
  <si>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</si>
  <si>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</si>
  <si>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</si>
  <si>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</si>
  <si>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</si>
  <si>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</si>
  <si>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</si>
  <si>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</si>
  <si>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</si>
  <si>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</si>
  <si>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</si>
  <si>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</si>
  <si>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</si>
  <si>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</si>
  <si>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</si>
  <si>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</si>
  <si>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</si>
  <si>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</si>
  <si>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</si>
  <si>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</si>
  <si>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</si>
  <si>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</si>
  <si>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</si>
  <si>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</si>
  <si>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</si>
  <si>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</si>
  <si>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</si>
  <si>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</si>
  <si>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</si>
  <si>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</si>
  <si>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</si>
  <si>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</si>
  <si>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</si>
  <si>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</si>
  <si>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</si>
  <si>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</si>
  <si>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</si>
  <si>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</si>
  <si>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</si>
  <si>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</si>
  <si>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</si>
  <si>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</si>
  <si>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</si>
  <si>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</si>
  <si>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</si>
  <si>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</si>
  <si>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</si>
  <si>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</si>
  <si>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</si>
  <si>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</si>
  <si>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</si>
  <si>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</si>
  <si>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</si>
  <si>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</si>
  <si>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</si>
  <si>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</si>
  <si>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</si>
  <si>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</si>
  <si>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</si>
  <si>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</si>
  <si>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</si>
  <si>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</si>
  <si>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</si>
  <si>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</si>
  <si>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</si>
  <si>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</si>
  <si>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</si>
  <si>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</si>
  <si>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</si>
  <si>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</si>
  <si>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</si>
  <si>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</si>
  <si>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</si>
  <si>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</si>
  <si>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</si>
  <si>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</si>
  <si>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</si>
  <si>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</si>
  <si>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</si>
  <si>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</si>
  <si>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</si>
  <si>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</si>
  <si>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</si>
  <si>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</si>
  <si>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</si>
  <si>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</si>
  <si>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</si>
  <si>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</si>
  <si>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</si>
  <si>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</si>
  <si>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</si>
  <si>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</si>
  <si>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</si>
  <si>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</si>
  <si>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</si>
  <si>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</si>
  <si>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</si>
  <si>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</si>
  <si>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</si>
  <si>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</si>
  <si>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</si>
  <si>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</si>
  <si>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</si>
  <si>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</si>
  <si>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</si>
  <si>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</si>
  <si>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</si>
  <si>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</si>
  <si>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</si>
  <si>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</si>
  <si>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</si>
  <si>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</si>
  <si>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</si>
  <si>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</si>
  <si>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</si>
  <si>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</si>
  <si>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</si>
  <si>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</si>
  <si>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</si>
  <si>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</si>
  <si>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</si>
  <si>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</si>
  <si>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</si>
  <si>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</si>
  <si>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</si>
  <si>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</si>
  <si>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</si>
  <si>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</si>
  <si>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</si>
  <si>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</si>
  <si>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</si>
  <si>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</si>
  <si>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</si>
  <si>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</si>
  <si>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</si>
  <si>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</si>
  <si>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</si>
  <si>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</si>
  <si>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</si>
  <si>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</si>
  <si>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</si>
  <si>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</si>
  <si>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</si>
  <si>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</si>
  <si>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</si>
  <si>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</si>
  <si>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</si>
  <si>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</si>
  <si>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</si>
  <si>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</si>
  <si>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</si>
  <si>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</si>
  <si>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</si>
  <si>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</si>
  <si>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</si>
  <si>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</si>
  <si>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</si>
  <si>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</si>
  <si>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</si>
  <si>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</si>
  <si>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</si>
  <si>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</si>
  <si>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</si>
  <si>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</si>
  <si>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</si>
  <si>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</si>
  <si>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</si>
  <si>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</si>
  <si>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</si>
  <si>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</si>
  <si>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</si>
  <si>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</si>
  <si>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</si>
  <si>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</si>
  <si>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</si>
  <si>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</si>
  <si>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</si>
  <si>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</si>
  <si>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</si>
  <si>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</si>
  <si>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</si>
  <si>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</si>
  <si>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</si>
  <si>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</si>
  <si>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</si>
  <si>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</si>
  <si>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</si>
  <si>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</si>
  <si>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</si>
  <si>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</si>
  <si>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</si>
  <si>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</si>
  <si>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</si>
  <si>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</si>
  <si>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</si>
  <si>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</si>
  <si>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</si>
  <si>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</si>
  <si>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</si>
  <si>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</si>
  <si>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</si>
  <si>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</si>
  <si>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</si>
  <si>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</si>
  <si>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</si>
  <si>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</si>
  <si>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</si>
  <si>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</si>
  <si>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</si>
  <si>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</si>
  <si>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</si>
  <si>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</si>
  <si>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</si>
  <si>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</si>
  <si>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</si>
  <si>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</si>
  <si>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</si>
  <si>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</si>
  <si>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</si>
  <si>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</si>
  <si>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</si>
  <si>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</si>
  <si>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</si>
  <si>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</si>
  <si>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</si>
  <si>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</si>
  <si>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</si>
  <si>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</si>
  <si>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</si>
  <si>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</si>
  <si>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</si>
  <si>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</si>
  <si>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</si>
  <si>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</si>
  <si>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</si>
  <si>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</si>
  <si>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</si>
  <si>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</si>
  <si>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</si>
  <si>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</si>
  <si>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</si>
  <si>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</si>
  <si>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</si>
  <si>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</si>
  <si>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</si>
  <si>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</si>
  <si>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</si>
  <si>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</si>
  <si>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</si>
  <si>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</si>
  <si>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</si>
  <si>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</si>
  <si>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</si>
  <si>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</si>
  <si>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</si>
  <si>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</si>
  <si>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</si>
  <si>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</si>
  <si>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</si>
  <si>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</si>
  <si>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</si>
  <si>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</si>
  <si>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</si>
  <si>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</si>
  <si>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</si>
  <si>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</si>
  <si>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</si>
  <si>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</si>
  <si>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</si>
  <si>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</si>
  <si>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</si>
  <si>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</si>
  <si>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</si>
  <si>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</si>
  <si>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</si>
  <si>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</si>
  <si>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</si>
  <si>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</si>
  <si>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</si>
  <si>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</si>
  <si>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</si>
  <si>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</si>
  <si>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</si>
  <si>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</si>
  <si>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</si>
  <si>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</si>
  <si>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</si>
  <si>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</si>
  <si>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</si>
  <si>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</si>
  <si>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</si>
  <si>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</si>
  <si>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</si>
  <si>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</si>
  <si>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</si>
  <si>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</si>
  <si>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</si>
  <si>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</si>
  <si>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</si>
  <si>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</si>
  <si>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</si>
  <si>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</si>
  <si>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</si>
  <si>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</si>
  <si>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</si>
  <si>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</si>
  <si>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</si>
  <si>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</si>
  <si>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</si>
  <si>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</si>
  <si>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</si>
  <si>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</si>
  <si>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</si>
  <si>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</si>
  <si>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</si>
  <si>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</si>
  <si>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</si>
  <si>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</si>
  <si>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</si>
  <si>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</si>
  <si>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</si>
  <si>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</si>
  <si>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</si>
  <si>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</si>
  <si>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</si>
  <si>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</si>
  <si>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</si>
  <si>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</si>
  <si>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</si>
  <si>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</si>
  <si>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</si>
  <si>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</si>
  <si>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</si>
  <si>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</si>
  <si>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</si>
  <si>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</si>
  <si>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</si>
  <si>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</si>
  <si>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</si>
  <si>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</si>
  <si>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</si>
  <si>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</si>
  <si>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</si>
  <si>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</si>
  <si>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</si>
  <si>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</si>
  <si>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</si>
  <si>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</si>
  <si>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</si>
  <si>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</si>
  <si>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</si>
  <si>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</si>
  <si>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</si>
  <si>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</si>
  <si>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</si>
  <si>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</si>
  <si>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</si>
  <si>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</si>
  <si>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</si>
  <si>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</si>
  <si>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</si>
  <si>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</si>
  <si>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</si>
  <si>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</si>
  <si>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</si>
  <si>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</si>
  <si>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</si>
  <si>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</si>
  <si>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</si>
  <si>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</si>
  <si>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</si>
  <si>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</si>
  <si>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</si>
  <si>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</si>
  <si>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</si>
  <si>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</si>
  <si>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</si>
  <si>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</si>
  <si>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</si>
  <si>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</si>
  <si>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</si>
  <si>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</si>
  <si>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</si>
  <si>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</si>
  <si>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</si>
  <si>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</si>
  <si>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</si>
  <si>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</si>
  <si>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</si>
  <si>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</si>
  <si>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</si>
  <si>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</si>
  <si>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</si>
  <si>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</si>
  <si>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</si>
  <si>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</si>
  <si>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</si>
  <si>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</si>
  <si>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</si>
  <si>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</si>
  <si>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</si>
  <si>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</si>
  <si>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</si>
  <si>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</si>
  <si>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</si>
  <si>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</si>
  <si>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</si>
  <si>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</si>
  <si>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</si>
  <si>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</si>
  <si>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</si>
  <si>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</si>
  <si>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</si>
  <si>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</si>
  <si>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</si>
  <si>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</si>
  <si>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</si>
  <si>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</si>
  <si>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</si>
  <si>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</si>
  <si>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</si>
  <si>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</si>
  <si>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</si>
  <si>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</si>
  <si>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</si>
  <si>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</si>
  <si>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</si>
  <si>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</si>
  <si>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</si>
  <si>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</si>
  <si>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</si>
  <si>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</si>
  <si>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</si>
  <si>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</si>
  <si>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</si>
  <si>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</si>
  <si>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</si>
  <si>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</si>
  <si>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</si>
  <si>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</si>
  <si>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</si>
  <si>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</si>
  <si>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</si>
  <si>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</si>
  <si>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</si>
  <si>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</si>
  <si>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</si>
  <si>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</si>
  <si>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</si>
  <si>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</si>
  <si>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</si>
  <si>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</si>
  <si>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</si>
  <si>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</si>
  <si>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</si>
  <si>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</si>
  <si>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</si>
  <si>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</si>
  <si>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</si>
  <si>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</si>
  <si>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</si>
  <si>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</si>
  <si>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</si>
  <si>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</si>
  <si>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</si>
  <si>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</si>
  <si>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</si>
  <si>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</si>
  <si>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</si>
  <si>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</si>
  <si>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</si>
  <si>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</si>
  <si>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</si>
  <si>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</si>
  <si>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</si>
  <si>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</si>
  <si>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</si>
  <si>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</si>
  <si>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</si>
  <si>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</si>
  <si>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</si>
  <si>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</si>
  <si>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</si>
  <si>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</si>
  <si>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</si>
  <si>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</si>
  <si>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</si>
  <si>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</si>
  <si>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</si>
  <si>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</si>
  <si>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</si>
  <si>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</si>
  <si>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</si>
  <si>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</si>
  <si>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</si>
  <si>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</si>
  <si>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</si>
  <si>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</si>
  <si>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</si>
  <si>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</si>
  <si>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</si>
  <si>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</si>
  <si>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</si>
  <si>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</si>
  <si>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</si>
  <si>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</si>
  <si>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</si>
  <si>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</si>
  <si>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</si>
  <si>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</si>
  <si>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</si>
  <si>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</si>
  <si>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</si>
  <si>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</si>
  <si>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</si>
  <si>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</si>
  <si>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</si>
  <si>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</si>
  <si>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</si>
  <si>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</si>
  <si>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</si>
  <si>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</si>
  <si>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</si>
  <si>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</si>
  <si>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</si>
  <si>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</si>
  <si>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</si>
  <si>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</si>
  <si>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</si>
  <si>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</si>
  <si>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</si>
  <si>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</si>
  <si>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</si>
  <si>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</si>
  <si>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</si>
  <si>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</si>
  <si>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</si>
  <si>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</si>
  <si>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</si>
  <si>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</si>
  <si>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</si>
  <si>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</si>
  <si>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</si>
  <si>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</si>
  <si>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</si>
  <si>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</si>
  <si>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</si>
  <si>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</si>
  <si>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</si>
  <si>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</si>
  <si>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</si>
  <si>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</si>
  <si>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</si>
  <si>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</si>
  <si>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</si>
  <si>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</si>
  <si>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</si>
  <si>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</si>
  <si>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</si>
  <si>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</si>
  <si>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</si>
  <si>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</si>
  <si>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</si>
  <si>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</si>
  <si>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</si>
  <si>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</si>
  <si>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</si>
  <si>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</si>
  <si>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</si>
  <si>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</si>
  <si>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</si>
  <si>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</si>
  <si>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</si>
  <si>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</si>
  <si>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</si>
  <si>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</si>
  <si>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</si>
  <si>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</si>
  <si>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</si>
  <si>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</si>
  <si>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</si>
  <si>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</si>
  <si>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</si>
  <si>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</si>
  <si>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</si>
  <si>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</si>
  <si>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</si>
  <si>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</si>
  <si>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</si>
  <si>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</si>
  <si>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</si>
  <si>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</si>
  <si>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</si>
  <si>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</si>
  <si>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</si>
  <si>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</si>
  <si>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</si>
  <si>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</si>
  <si>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</si>
  <si>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</si>
  <si>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</si>
  <si>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</si>
  <si>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</si>
  <si>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</si>
  <si>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</si>
  <si>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</si>
  <si>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</si>
  <si>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</si>
  <si>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</si>
  <si>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</si>
  <si>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</si>
  <si>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</si>
  <si>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</si>
  <si>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</si>
  <si>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</si>
  <si>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</si>
  <si>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</si>
  <si>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</si>
  <si>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</si>
  <si>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</si>
  <si>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</si>
  <si>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</si>
  <si>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</si>
  <si>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</si>
  <si>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</si>
  <si>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</si>
  <si>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</si>
  <si>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</si>
  <si>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</si>
  <si>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</si>
  <si>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</si>
  <si>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</si>
  <si>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</si>
  <si>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</si>
  <si>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</si>
  <si>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</si>
  <si>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</si>
  <si>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</si>
  <si>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</si>
  <si>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</si>
  <si>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</si>
  <si>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</si>
  <si>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</si>
  <si>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</si>
  <si>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</si>
  <si>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</si>
  <si>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</si>
  <si>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</si>
  <si>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</si>
  <si>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</si>
  <si>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</si>
  <si>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</si>
  <si>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</si>
  <si>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</si>
  <si>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</si>
  <si>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</si>
  <si>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</si>
  <si>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</si>
  <si>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</si>
  <si>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</si>
  <si>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</si>
  <si>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</si>
  <si>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</si>
  <si>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</si>
  <si>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</si>
  <si>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</si>
  <si>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</si>
  <si>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</si>
  <si>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</si>
  <si>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</si>
  <si>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</si>
  <si>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</si>
  <si>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</si>
  <si>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</si>
  <si>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</si>
  <si>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</si>
  <si>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</si>
  <si>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</si>
  <si>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</si>
  <si>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</si>
  <si>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</si>
  <si>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</si>
  <si>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</si>
  <si>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</si>
  <si>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</si>
  <si>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</si>
  <si>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</si>
  <si>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</si>
  <si>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</si>
  <si>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</si>
  <si>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</si>
  <si>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</si>
  <si>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</si>
  <si>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</si>
  <si>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</si>
  <si>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</si>
  <si>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</si>
  <si>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</si>
  <si>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</si>
  <si>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</si>
  <si>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</si>
  <si>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</si>
  <si>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</si>
  <si>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</si>
  <si>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</si>
  <si>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</si>
  <si>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</si>
  <si>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</si>
  <si>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</si>
  <si>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</si>
  <si>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</si>
  <si>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</si>
  <si>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</si>
  <si>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</si>
  <si>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</si>
  <si>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</si>
  <si>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</si>
  <si>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</si>
  <si>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</si>
  <si>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</si>
  <si>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</si>
  <si>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</si>
  <si>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</si>
  <si>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</si>
  <si>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</si>
  <si>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</si>
  <si>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</si>
  <si>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</si>
  <si>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</si>
  <si>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</si>
  <si>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</si>
  <si>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</si>
  <si>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</si>
  <si>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</si>
  <si>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</si>
  <si>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</si>
  <si>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</si>
  <si>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</si>
  <si>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</si>
  <si>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</si>
  <si>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</si>
  <si>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</si>
  <si>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</si>
  <si>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</si>
  <si>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</si>
  <si>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</si>
  <si>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</si>
  <si>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</si>
  <si>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</si>
  <si>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</si>
  <si>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</si>
  <si>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</si>
  <si>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</si>
  <si>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</si>
  <si>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</si>
  <si>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</si>
  <si>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</si>
  <si>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</si>
  <si>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</si>
  <si>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</si>
  <si>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</si>
  <si>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</si>
  <si>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</si>
  <si>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</si>
  <si>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</si>
  <si>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</si>
  <si>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</si>
  <si>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</si>
  <si>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</si>
  <si>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</si>
  <si>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</si>
  <si>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</si>
  <si>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</si>
  <si>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</si>
  <si>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</si>
  <si>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</si>
  <si>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</si>
  <si>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</si>
  <si>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</si>
  <si>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</si>
  <si>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</si>
  <si>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</si>
  <si>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</si>
  <si>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</si>
  <si>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</si>
  <si>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</si>
  <si>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</si>
  <si>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</si>
  <si>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</si>
  <si>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</si>
  <si>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</si>
  <si>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</si>
  <si>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</si>
  <si>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</si>
  <si>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</si>
  <si>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</si>
  <si>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</si>
  <si>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</si>
  <si>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</si>
  <si>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</si>
  <si>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</si>
  <si>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</si>
  <si>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</si>
  <si>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</si>
  <si>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</si>
  <si>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</si>
  <si>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</si>
  <si>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</si>
  <si>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</si>
  <si>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</si>
  <si>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</si>
  <si>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</si>
  <si>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</si>
  <si>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</si>
  <si>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</si>
  <si>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</si>
  <si>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</si>
  <si>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</si>
  <si>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</si>
  <si>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</si>
  <si>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</si>
  <si>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</si>
  <si>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</si>
  <si>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</si>
  <si>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</si>
  <si>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</si>
  <si>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</si>
  <si>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</si>
  <si>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</si>
  <si>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</si>
  <si>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</si>
  <si>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</si>
  <si>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</si>
  <si>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</si>
  <si>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</si>
  <si>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</si>
  <si>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</si>
  <si>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</si>
  <si>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</si>
  <si>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</si>
  <si>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</si>
  <si>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</si>
  <si>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</si>
  <si>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</si>
  <si>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</si>
  <si>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</si>
  <si>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</si>
  <si>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</si>
  <si>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</si>
  <si>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</si>
  <si>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</si>
  <si>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</si>
  <si>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</si>
  <si>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</si>
  <si>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</si>
  <si>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</si>
  <si>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</si>
  <si>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</si>
  <si>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</si>
  <si>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</si>
  <si>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</si>
  <si>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</si>
  <si>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</si>
  <si>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</si>
  <si>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</si>
  <si>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</si>
  <si>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</si>
  <si>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</si>
  <si>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</si>
  <si>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</si>
  <si>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</si>
  <si>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</si>
  <si>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</si>
  <si>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</si>
  <si>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</si>
  <si>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</si>
  <si>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</si>
  <si>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</si>
  <si>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</si>
  <si>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</si>
  <si>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</si>
  <si>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</si>
  <si>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</si>
  <si>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</si>
  <si>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</si>
  <si>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</si>
  <si>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</si>
  <si>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</si>
  <si>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</si>
  <si>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</si>
  <si>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</si>
  <si>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</si>
  <si>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</si>
  <si>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</si>
  <si>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</si>
  <si>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</si>
  <si>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</si>
  <si>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</si>
  <si>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</si>
  <si>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</si>
  <si>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</si>
  <si>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</si>
  <si>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</si>
  <si>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</si>
  <si>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</si>
  <si>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</si>
  <si>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</si>
  <si>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</si>
  <si>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</si>
  <si>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</si>
  <si>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</si>
  <si>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</si>
  <si>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</si>
  <si>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</si>
  <si>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</si>
  <si>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</si>
  <si>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</si>
  <si>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</si>
  <si>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</si>
  <si>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</si>
  <si>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</si>
  <si>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</si>
  <si>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</si>
  <si>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</si>
  <si>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</si>
  <si>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</si>
  <si>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</si>
  <si>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</si>
  <si>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</si>
  <si>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</si>
  <si>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</si>
  <si>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</si>
  <si>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</si>
  <si>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</si>
  <si>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</si>
  <si>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</si>
  <si>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</si>
  <si>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</si>
  <si>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</si>
  <si>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</si>
  <si>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</si>
  <si>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</si>
  <si>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</si>
  <si>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</si>
  <si>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</si>
  <si>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</si>
  <si>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</si>
  <si>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</si>
  <si>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</si>
  <si>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</si>
  <si>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</si>
  <si>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</si>
  <si>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</si>
  <si>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</si>
  <si>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</si>
  <si>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</si>
  <si>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</si>
  <si>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</si>
  <si>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</si>
  <si>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</si>
  <si>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</si>
  <si>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</si>
  <si>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</si>
  <si>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</si>
  <si>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</si>
  <si>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</si>
  <si>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</si>
  <si>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</si>
  <si>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</si>
  <si>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</si>
  <si>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</si>
  <si>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</si>
  <si>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</si>
  <si>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</si>
  <si>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</si>
  <si>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</si>
  <si>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</si>
  <si>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</si>
  <si>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</si>
  <si>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</si>
  <si>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</si>
  <si>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</si>
  <si>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</si>
  <si>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</si>
  <si>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</si>
  <si>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</si>
  <si>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</si>
  <si>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</si>
  <si>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</si>
  <si>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</si>
  <si>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</si>
  <si>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</si>
  <si>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</si>
  <si>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</si>
  <si>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</si>
  <si>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</si>
  <si>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</si>
  <si>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</si>
  <si>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</si>
  <si>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</si>
  <si>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</si>
  <si>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</si>
  <si>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</si>
  <si>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</si>
  <si>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</si>
  <si>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</si>
  <si>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</si>
  <si>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</si>
  <si>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</si>
  <si>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</si>
  <si>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</si>
  <si>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</si>
  <si>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</si>
  <si>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</si>
  <si>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</si>
  <si>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</si>
  <si>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</si>
  <si>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</si>
  <si>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</si>
  <si>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</si>
  <si>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</si>
  <si>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</si>
  <si>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</si>
  <si>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</si>
  <si>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</si>
  <si>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</si>
  <si>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</si>
  <si>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</si>
  <si>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</si>
  <si>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</si>
  <si>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</si>
  <si>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</si>
  <si>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</si>
  <si>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</si>
  <si>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</si>
  <si>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</si>
  <si>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</si>
  <si>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</si>
  <si>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</si>
  <si>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</si>
  <si>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</si>
  <si>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</si>
  <si>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</si>
  <si>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</si>
  <si>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</si>
  <si>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</si>
  <si>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</si>
  <si>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</si>
  <si>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</si>
  <si>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</si>
  <si>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</si>
  <si>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</si>
  <si>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</si>
  <si>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</si>
  <si>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</si>
  <si>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</si>
  <si>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</si>
  <si>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</si>
  <si>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</si>
  <si>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</si>
  <si>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</si>
  <si>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</si>
  <si>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</si>
  <si>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</si>
  <si>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</si>
  <si>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</si>
  <si>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</si>
  <si>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</si>
  <si>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</si>
  <si>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</si>
  <si>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</si>
  <si>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</si>
  <si>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</si>
  <si>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</si>
  <si>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</si>
  <si>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</si>
  <si>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</si>
  <si>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</si>
  <si>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</si>
  <si>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</si>
  <si>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</si>
  <si>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</si>
  <si>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</si>
  <si>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</si>
  <si>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</si>
  <si>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</si>
  <si>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</si>
  <si>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</si>
  <si>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</si>
  <si>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</si>
  <si>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</si>
  <si>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</si>
  <si>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</si>
  <si>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</si>
  <si>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</si>
  <si>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</si>
  <si>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</si>
  <si>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</si>
  <si>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</si>
  <si>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</si>
  <si>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</si>
  <si>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</si>
  <si>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</si>
  <si>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</si>
  <si>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</si>
  <si>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</si>
  <si>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</si>
  <si>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</si>
  <si>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</si>
  <si>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</si>
  <si>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</si>
  <si>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</si>
  <si>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</si>
  <si>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</si>
  <si>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</si>
  <si>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</si>
  <si>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</si>
  <si>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</si>
  <si>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</si>
  <si>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</si>
  <si>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</si>
  <si>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</si>
  <si>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</si>
  <si>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</si>
  <si>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</si>
  <si>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</si>
  <si>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</si>
  <si>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</si>
  <si>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</si>
  <si>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</si>
  <si>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</si>
  <si>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</si>
  <si>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</si>
  <si>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</si>
  <si>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</si>
  <si>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</si>
  <si>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</si>
  <si>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</si>
  <si>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</si>
  <si>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</si>
  <si>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</si>
  <si>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</si>
  <si>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</si>
  <si>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</si>
  <si>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</si>
  <si>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</si>
  <si>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</si>
  <si>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</si>
  <si>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</si>
  <si>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</si>
  <si>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</si>
  <si>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</si>
  <si>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</si>
  <si>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</si>
  <si>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</si>
  <si>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</si>
  <si>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</si>
  <si>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</si>
  <si>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</si>
  <si>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</si>
  <si>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</si>
  <si>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</si>
  <si>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</si>
  <si>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</si>
  <si>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</si>
  <si>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</si>
  <si>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</si>
  <si>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</si>
  <si>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</si>
  <si>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</si>
  <si>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</si>
  <si>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</si>
  <si>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</si>
  <si>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</si>
  <si>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</si>
  <si>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</si>
  <si>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</si>
  <si>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</si>
  <si>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</si>
  <si>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</si>
  <si>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</si>
  <si>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</si>
  <si>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</si>
  <si>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</si>
  <si>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</si>
  <si>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</si>
  <si>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</si>
  <si>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</si>
  <si>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</si>
  <si>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</si>
  <si>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</si>
  <si>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</si>
  <si>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</si>
  <si>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</si>
  <si>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</si>
  <si>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</si>
  <si>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</si>
  <si>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</si>
  <si>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</si>
  <si>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</si>
  <si>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</si>
  <si>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</si>
  <si>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</si>
  <si>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</si>
  <si>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</si>
  <si>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</si>
  <si>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</si>
  <si>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</si>
  <si>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</si>
  <si>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</si>
  <si>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</si>
  <si>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</si>
  <si>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</si>
  <si>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</si>
  <si>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</si>
  <si>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</si>
  <si>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</si>
  <si>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</si>
  <si>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</si>
  <si>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</si>
  <si>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</si>
  <si>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</si>
  <si>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</si>
  <si>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</si>
  <si>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</si>
  <si>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</si>
  <si>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</si>
  <si>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</si>
  <si>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</si>
  <si>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</si>
  <si>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</si>
  <si>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</si>
  <si>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</si>
  <si>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</si>
  <si>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</si>
  <si>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</si>
  <si>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</si>
  <si>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</si>
  <si>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</si>
  <si>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</si>
  <si>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</si>
  <si>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</si>
  <si>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</si>
  <si>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</si>
  <si>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</si>
  <si>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</si>
  <si>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</si>
  <si>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</si>
  <si>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</si>
  <si>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</si>
  <si>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</si>
  <si>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</si>
  <si>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</si>
  <si>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</si>
  <si>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</si>
  <si>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</si>
  <si>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</si>
  <si>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</si>
  <si>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</si>
  <si>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</si>
  <si>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</si>
  <si>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</si>
  <si>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</si>
  <si>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</si>
  <si>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</si>
  <si>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</si>
  <si>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</si>
  <si>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</si>
  <si>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</si>
  <si>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</si>
  <si>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</si>
  <si>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</si>
  <si>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</si>
  <si>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</si>
  <si>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</si>
  <si>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</si>
  <si>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</si>
  <si>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</si>
  <si>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</si>
  <si>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</si>
  <si>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</si>
  <si>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</si>
  <si>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</si>
  <si>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</si>
  <si>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</si>
  <si>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</si>
  <si>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</si>
  <si>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</si>
  <si>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</si>
  <si>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</si>
  <si>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</si>
  <si>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</si>
  <si>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</si>
  <si>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</si>
  <si>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</si>
  <si>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</si>
  <si>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</si>
  <si>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</si>
  <si>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</si>
  <si>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</si>
  <si>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</si>
  <si>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</si>
  <si>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</si>
  <si>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</si>
  <si>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</si>
  <si>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</si>
  <si>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</si>
  <si>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</si>
  <si>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</si>
  <si>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</si>
  <si>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</si>
  <si>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</si>
  <si>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</si>
  <si>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</si>
  <si>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</si>
  <si>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</si>
  <si>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</si>
  <si>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</si>
  <si>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</si>
  <si>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</si>
  <si>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</si>
  <si>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</si>
  <si>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</si>
  <si>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</si>
  <si>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</si>
  <si>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</si>
  <si>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</si>
  <si>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</si>
  <si>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</si>
  <si>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</si>
  <si>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</si>
  <si>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</si>
  <si>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</si>
  <si>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</si>
  <si>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</si>
  <si>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</si>
  <si>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</si>
  <si>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</si>
  <si>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</si>
  <si>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</si>
  <si>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</si>
  <si>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</si>
  <si>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</si>
  <si>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</si>
  <si>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</si>
  <si>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</si>
  <si>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</si>
  <si>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</si>
  <si>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</si>
  <si>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</si>
  <si>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</si>
  <si>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</si>
  <si>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</si>
  <si>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</si>
  <si>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</si>
  <si>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</si>
  <si>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</si>
  <si>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</si>
  <si>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</si>
  <si>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</si>
  <si>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</si>
  <si>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</si>
  <si>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</si>
  <si>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</si>
  <si>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</si>
  <si>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</si>
  <si>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</si>
  <si>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</si>
  <si>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</si>
  <si>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</si>
  <si>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</si>
  <si>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</si>
  <si>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</si>
  <si>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</si>
  <si>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</si>
  <si>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</si>
  <si>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</si>
  <si>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</si>
  <si>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</si>
  <si>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</si>
  <si>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</si>
  <si>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</si>
  <si>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</si>
  <si>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</si>
  <si>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</si>
  <si>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</si>
  <si>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</si>
  <si>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</si>
  <si>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</si>
  <si>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</si>
  <si>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</si>
  <si>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</si>
  <si>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</si>
  <si>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</si>
  <si>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</si>
  <si>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</si>
  <si>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</si>
  <si>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</si>
  <si>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</si>
  <si>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</si>
  <si>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</si>
  <si>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</si>
  <si>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</si>
  <si>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</si>
  <si>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</si>
  <si>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</si>
  <si>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</si>
  <si>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</si>
  <si>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</si>
  <si>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</si>
  <si>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</si>
  <si>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</si>
  <si>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</si>
  <si>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</si>
  <si>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</si>
  <si>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</si>
  <si>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</si>
  <si>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</si>
  <si>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</si>
  <si>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</si>
  <si>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</si>
  <si>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</si>
  <si>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</si>
  <si>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</si>
  <si>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</si>
  <si>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</si>
  <si>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</si>
  <si>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</si>
  <si>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</si>
  <si>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</si>
  <si>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</si>
  <si>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</si>
  <si>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</si>
  <si>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</si>
  <si>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</si>
  <si>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</si>
  <si>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</si>
  <si>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</si>
  <si>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</si>
  <si>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</si>
  <si>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</si>
  <si>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</si>
  <si>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</si>
  <si>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</si>
  <si>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</si>
  <si>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</si>
  <si>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</si>
  <si>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</si>
  <si>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</si>
  <si>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</si>
  <si>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</si>
  <si>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</si>
  <si>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</si>
  <si>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</si>
  <si>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</si>
  <si>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</si>
  <si>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</si>
  <si>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</si>
  <si>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</si>
  <si>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</si>
  <si>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</si>
  <si>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</si>
  <si>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</si>
  <si>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</si>
  <si>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</si>
  <si>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</si>
  <si>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</si>
  <si>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</si>
  <si>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</si>
  <si>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</si>
  <si>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</si>
  <si>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</si>
  <si>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</si>
  <si>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</si>
  <si>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</si>
  <si>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</si>
  <si>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</si>
  <si>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</si>
  <si>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</si>
  <si>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</si>
  <si>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</si>
  <si>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</si>
  <si>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</si>
  <si>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</si>
  <si>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</si>
  <si>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</si>
  <si>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</si>
  <si>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</si>
  <si>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</si>
  <si>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</si>
  <si>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</si>
  <si>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</si>
  <si>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</si>
  <si>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</si>
  <si>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</si>
  <si>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</si>
  <si>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</si>
  <si>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</si>
  <si>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</si>
  <si>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</si>
  <si>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</si>
  <si>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</si>
  <si>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</si>
  <si>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</si>
  <si>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</si>
  <si>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</si>
  <si>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</si>
  <si>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</si>
  <si>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</si>
  <si>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</si>
  <si>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</si>
  <si>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</si>
  <si>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</si>
  <si>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</si>
  <si>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</si>
  <si>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</si>
  <si>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</si>
  <si>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</si>
  <si>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</si>
  <si>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</si>
  <si>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</si>
  <si>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</si>
  <si>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</si>
  <si>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</si>
  <si>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</si>
  <si>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</si>
  <si>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</si>
  <si>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</si>
  <si>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</si>
  <si>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</si>
  <si>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</si>
  <si>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</si>
  <si>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</si>
  <si>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</si>
  <si>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</si>
  <si>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</si>
  <si>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</si>
  <si>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</si>
  <si>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</si>
  <si>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</si>
  <si>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</si>
  <si>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</si>
  <si>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</si>
  <si>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</si>
  <si>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</si>
  <si>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</si>
  <si>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</si>
  <si>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</si>
  <si>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</si>
  <si>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</si>
  <si>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</si>
  <si>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</si>
  <si>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</si>
  <si>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</si>
  <si>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</si>
  <si>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</si>
  <si>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</si>
  <si>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</si>
  <si>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</si>
  <si>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</si>
  <si>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</si>
  <si>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</si>
  <si>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</si>
  <si>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</si>
  <si>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</si>
  <si>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</si>
  <si>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</si>
  <si>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</si>
  <si>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</si>
  <si>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</si>
  <si>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</si>
  <si>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</si>
  <si>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</si>
  <si>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</si>
  <si>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</si>
  <si>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</si>
  <si>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</si>
  <si>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</si>
  <si>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</si>
  <si>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</si>
  <si>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</si>
  <si>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</si>
  <si>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</si>
  <si>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</si>
  <si>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</si>
  <si>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</si>
  <si>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</si>
  <si>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</si>
  <si>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</si>
  <si>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</si>
  <si>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</si>
  <si>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</si>
  <si>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</si>
  <si>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</si>
  <si>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</si>
  <si>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</si>
  <si>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</si>
  <si>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</si>
  <si>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</si>
  <si>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</si>
  <si>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</si>
  <si>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</si>
  <si>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</si>
  <si>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</si>
  <si>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</si>
  <si>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</si>
  <si>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</si>
  <si>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</si>
  <si>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</si>
  <si>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</si>
  <si>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</si>
  <si>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</si>
  <si>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</si>
  <si>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</si>
  <si>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</si>
  <si>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</si>
  <si>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</si>
  <si>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</si>
  <si>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</si>
  <si>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</si>
  <si>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</si>
  <si>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</si>
  <si>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</si>
  <si>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</si>
  <si>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</si>
  <si>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</si>
  <si>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</si>
  <si>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</si>
  <si>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</si>
  <si>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</si>
  <si>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</si>
  <si>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</si>
  <si>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</si>
  <si>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</si>
  <si>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</si>
  <si>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</si>
  <si>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</si>
  <si>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</si>
  <si>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</si>
  <si>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</si>
  <si>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</si>
  <si>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</si>
  <si>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</si>
  <si>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</si>
  <si>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</si>
  <si>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</si>
  <si>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</si>
  <si>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</si>
  <si>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</si>
  <si>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</si>
  <si>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</si>
  <si>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</si>
  <si>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</si>
  <si>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</si>
  <si>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</si>
  <si>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</si>
  <si>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</si>
  <si>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</si>
  <si>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</si>
  <si>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</si>
  <si>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</si>
  <si>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</si>
  <si>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</si>
  <si>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</si>
  <si>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</si>
  <si>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</si>
  <si>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</si>
  <si>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</si>
  <si>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</si>
  <si>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</si>
  <si>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</si>
  <si>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</si>
  <si>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</si>
  <si>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</si>
  <si>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</si>
  <si>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</si>
  <si>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</si>
  <si>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</si>
  <si>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</si>
  <si>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</si>
  <si>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</si>
  <si>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</si>
  <si>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</si>
  <si>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</si>
  <si>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</si>
  <si>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</si>
  <si>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</si>
  <si>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</si>
  <si>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</si>
  <si>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</si>
  <si>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</si>
  <si>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</si>
  <si>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</si>
  <si>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</si>
  <si>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</si>
  <si>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</si>
  <si>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</si>
  <si>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</si>
  <si>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</si>
  <si>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</si>
  <si>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</si>
  <si>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</si>
  <si>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</si>
  <si>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</si>
  <si>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</si>
  <si>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</si>
  <si>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</si>
  <si>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</si>
  <si>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</si>
  <si>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</si>
  <si>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</si>
  <si>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</si>
  <si>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</si>
  <si>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</si>
  <si>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</si>
  <si>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</si>
  <si>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</si>
  <si>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</si>
  <si>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</si>
  <si>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</si>
  <si>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</si>
  <si>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</si>
  <si>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</si>
  <si>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</si>
  <si>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</si>
  <si>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</si>
  <si>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</si>
  <si>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</si>
  <si>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</si>
  <si>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</si>
  <si>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</si>
  <si>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</si>
  <si>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</si>
  <si>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</si>
  <si>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</si>
  <si>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</si>
  <si>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</si>
  <si>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</si>
  <si>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</si>
  <si>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</si>
  <si>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</si>
  <si>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</si>
  <si>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</si>
  <si>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</si>
  <si>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</si>
  <si>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</si>
  <si>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</si>
  <si>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</si>
  <si>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</si>
  <si>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</si>
  <si>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</si>
  <si>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</si>
  <si>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</si>
  <si>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</si>
  <si>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</si>
  <si>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</si>
  <si>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</si>
  <si>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</si>
  <si>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</si>
  <si>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</si>
  <si>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</si>
  <si>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</si>
  <si>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</si>
  <si>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</si>
  <si>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</si>
  <si>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</si>
  <si>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</si>
  <si>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</si>
  <si>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</si>
  <si>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</si>
  <si>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</si>
  <si>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</si>
  <si>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</si>
  <si>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</si>
  <si>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</si>
  <si>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</si>
  <si>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</si>
  <si>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</si>
  <si>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</si>
  <si>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</si>
  <si>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</si>
  <si>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</si>
  <si>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</si>
  <si>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</si>
  <si>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</si>
  <si>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</si>
  <si>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</si>
  <si>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</si>
  <si>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</si>
  <si>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</si>
  <si>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</si>
  <si>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</si>
  <si>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</si>
  <si>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</si>
  <si>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</si>
  <si>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</si>
  <si>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</si>
  <si>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</si>
  <si>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</si>
  <si>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</si>
  <si>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</si>
  <si>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</si>
  <si>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</si>
  <si>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</si>
  <si>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</si>
  <si>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</si>
  <si>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</si>
  <si>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</si>
  <si>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</si>
  <si>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</si>
  <si>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</si>
  <si>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</si>
  <si>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</si>
  <si>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</si>
  <si>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</si>
  <si>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</si>
  <si>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</si>
  <si>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</si>
  <si>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</si>
  <si>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</si>
  <si>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</si>
  <si>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</si>
  <si>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</si>
  <si>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</si>
  <si>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</si>
  <si>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</si>
  <si>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</si>
  <si>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</si>
  <si>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</si>
  <si>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</si>
  <si>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</si>
  <si>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</si>
  <si>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</si>
  <si>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</si>
  <si>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</si>
  <si>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</si>
  <si>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</si>
  <si>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</si>
  <si>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</si>
  <si>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</si>
  <si>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</si>
  <si>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</si>
  <si>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</si>
  <si>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</si>
  <si>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</si>
  <si>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</si>
  <si>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</si>
  <si>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</si>
  <si>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</si>
  <si>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</si>
  <si>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</si>
  <si>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</si>
  <si>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</si>
  <si>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</si>
  <si>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</si>
  <si>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</si>
  <si>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</si>
  <si>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</si>
  <si>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</si>
  <si>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</si>
  <si>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</si>
  <si>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</si>
  <si>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</si>
  <si>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</si>
  <si>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</si>
  <si>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</si>
  <si>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</si>
  <si>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</si>
  <si>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</si>
  <si>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</si>
  <si>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</si>
  <si>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</si>
  <si>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</si>
  <si>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</si>
  <si>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</si>
  <si>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</si>
  <si>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</si>
  <si>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</si>
  <si>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</si>
  <si>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</si>
  <si>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</si>
  <si>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</si>
  <si>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</si>
  <si>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</si>
  <si>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</si>
  <si>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</si>
  <si>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</si>
  <si>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</si>
  <si>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</si>
  <si>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</si>
  <si>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</si>
  <si>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</si>
  <si>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</si>
  <si>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</si>
  <si>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</si>
  <si>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</si>
  <si>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</si>
  <si>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</si>
  <si>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</si>
  <si>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</si>
  <si>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</si>
  <si>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</si>
  <si>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</si>
  <si>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</si>
  <si>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</si>
  <si>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</si>
  <si>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</si>
  <si>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</si>
  <si>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</si>
  <si>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</si>
  <si>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</si>
  <si>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</si>
  <si>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</si>
  <si>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</si>
  <si>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</si>
  <si>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</si>
  <si>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</si>
  <si>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</si>
  <si>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</si>
  <si>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</si>
  <si>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</si>
  <si>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</si>
  <si>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</si>
  <si>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</si>
  <si>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</si>
  <si>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</si>
  <si>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</si>
  <si>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</si>
  <si>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</si>
  <si>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</si>
  <si>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</si>
  <si>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</si>
  <si>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</si>
  <si>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</si>
  <si>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</si>
  <si>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</si>
  <si>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</si>
  <si>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</si>
  <si>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</si>
  <si>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</si>
  <si>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</si>
  <si>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</si>
  <si>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</si>
  <si>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</si>
  <si>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</si>
  <si>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</si>
  <si>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</si>
  <si>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</si>
  <si>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</si>
  <si>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</si>
  <si>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</si>
  <si>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</si>
  <si>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</si>
  <si>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</si>
  <si>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</si>
  <si>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</si>
  <si>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</si>
  <si>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</si>
  <si>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</si>
  <si>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</si>
  <si>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</si>
  <si>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</si>
  <si>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</si>
  <si>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</si>
  <si>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</si>
  <si>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</si>
  <si>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</si>
  <si>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</si>
  <si>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</si>
  <si>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</si>
  <si>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</si>
  <si>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</si>
  <si>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</si>
  <si>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</si>
  <si>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</si>
  <si>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</si>
  <si>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</si>
  <si>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</si>
  <si>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</si>
  <si>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</si>
  <si>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</si>
  <si>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</si>
  <si>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</si>
  <si>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</si>
  <si>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</si>
  <si>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</si>
  <si>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</si>
  <si>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</si>
  <si>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</si>
  <si>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</si>
  <si>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</si>
  <si>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</si>
  <si>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</si>
  <si>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</si>
  <si>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</si>
  <si>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</si>
  <si>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</si>
  <si>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</si>
  <si>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</si>
  <si>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</si>
  <si>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</si>
  <si>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</si>
  <si>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</si>
  <si>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</si>
  <si>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</si>
  <si>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</si>
  <si>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</si>
  <si>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</si>
  <si>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</si>
  <si>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</si>
  <si>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</si>
  <si>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</si>
  <si>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</si>
  <si>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</si>
  <si>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</si>
  <si>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</si>
  <si>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</si>
  <si>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</si>
  <si>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</si>
  <si>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</si>
  <si>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</si>
  <si>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</si>
  <si>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</si>
  <si>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</si>
  <si>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</si>
  <si>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</si>
  <si>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</si>
  <si>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</si>
  <si>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</si>
  <si>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</si>
  <si>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</si>
  <si>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</si>
  <si>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</si>
  <si>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</si>
  <si>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</si>
  <si>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</si>
  <si>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</si>
  <si>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</si>
  <si>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</si>
  <si>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</si>
  <si>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</si>
  <si>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</si>
  <si>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</si>
  <si>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</si>
  <si>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</si>
  <si>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</si>
  <si>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</si>
  <si>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</si>
  <si>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</si>
  <si>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</si>
  <si>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</si>
  <si>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</si>
  <si>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</si>
  <si>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</si>
  <si>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</si>
  <si>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</si>
  <si>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</si>
  <si>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</si>
  <si>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</si>
  <si>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</si>
  <si>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</si>
  <si>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</si>
  <si>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</si>
  <si>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</si>
  <si>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</si>
  <si>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</si>
  <si>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</si>
  <si>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</si>
  <si>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</si>
  <si>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</si>
  <si>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</si>
  <si>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</si>
  <si>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</si>
  <si>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</si>
  <si>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</si>
  <si>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</si>
  <si>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</si>
  <si>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</si>
  <si>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</si>
  <si>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</si>
  <si>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</si>
  <si>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</si>
  <si>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</si>
  <si>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</si>
  <si>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</si>
  <si>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</si>
  <si>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</si>
  <si>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</si>
  <si>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</si>
  <si>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</si>
  <si>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</si>
  <si>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</si>
  <si>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</si>
  <si>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</si>
  <si>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</si>
  <si>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</si>
  <si>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</si>
  <si>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</si>
  <si>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</si>
  <si>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</si>
  <si>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</si>
  <si>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</si>
  <si>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</si>
  <si>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</si>
  <si>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</si>
  <si>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</si>
  <si>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</si>
  <si>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</si>
  <si>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</si>
  <si>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</si>
  <si>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</si>
  <si>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</si>
  <si>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</si>
  <si>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</si>
  <si>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</si>
  <si>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</si>
  <si>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</si>
  <si>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</si>
  <si>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</si>
  <si>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</si>
  <si>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</si>
  <si>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</si>
  <si>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</si>
  <si>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</si>
  <si>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</si>
  <si>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</si>
  <si>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</si>
  <si>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</si>
  <si>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</si>
  <si>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</si>
  <si>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</si>
  <si>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</si>
  <si>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</si>
  <si>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</si>
  <si>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</si>
  <si>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</si>
  <si>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</si>
  <si>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</si>
  <si>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</si>
  <si>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</si>
  <si>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</si>
  <si>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</si>
  <si>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</si>
  <si>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</si>
  <si>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</si>
  <si>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</si>
  <si>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</si>
  <si>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</si>
  <si>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</si>
  <si>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</si>
  <si>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</si>
  <si>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</si>
  <si>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</si>
  <si>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</si>
  <si>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</si>
  <si>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</si>
  <si>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</si>
  <si>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</si>
  <si>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</si>
  <si>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</si>
  <si>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</si>
  <si>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</si>
  <si>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</si>
  <si>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</si>
  <si>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</si>
  <si>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</si>
  <si>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</si>
  <si>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</si>
  <si>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</si>
  <si>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</si>
  <si>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</si>
  <si>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</si>
  <si>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</si>
  <si>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</si>
  <si>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</si>
  <si>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</si>
  <si>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</si>
  <si>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</si>
  <si>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</si>
  <si>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</si>
  <si>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</si>
  <si>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</si>
  <si>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</si>
  <si>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</si>
  <si>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</si>
  <si>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</si>
  <si>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</si>
  <si>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</si>
  <si>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</si>
  <si>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</si>
  <si>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</si>
  <si>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</si>
  <si>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</si>
  <si>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</si>
  <si>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</si>
  <si>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</si>
  <si>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</si>
  <si>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</si>
  <si>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</si>
  <si>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</si>
  <si>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</si>
  <si>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</si>
  <si>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</si>
  <si>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</si>
  <si>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</si>
  <si>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</si>
  <si>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</si>
  <si>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</si>
  <si>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</si>
  <si>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</si>
  <si>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</si>
  <si>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</si>
  <si>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</si>
  <si>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</si>
  <si>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</si>
  <si>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</si>
  <si>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</si>
  <si>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</si>
  <si>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</si>
  <si>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</si>
  <si>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</si>
  <si>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</si>
  <si>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</si>
  <si>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</si>
  <si>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</si>
  <si>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</si>
  <si>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</si>
  <si>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</si>
  <si>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</si>
  <si>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</si>
  <si>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</si>
  <si>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</si>
  <si>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</si>
  <si>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</si>
  <si>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</si>
  <si>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</si>
  <si>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</si>
  <si>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</si>
  <si>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</si>
  <si>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</si>
  <si>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</si>
  <si>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</si>
  <si>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</si>
  <si>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</si>
  <si>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</si>
  <si>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</si>
  <si>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</si>
  <si>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</si>
  <si>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</si>
  <si>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</si>
  <si>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</si>
  <si>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</si>
  <si>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</si>
  <si>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</si>
  <si>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</si>
  <si>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</si>
  <si>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</si>
  <si>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</si>
  <si>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</si>
  <si>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</si>
  <si>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</si>
  <si>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</si>
  <si>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</si>
  <si>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</si>
  <si>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</si>
  <si>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</si>
  <si>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</si>
  <si>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</si>
  <si>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</si>
  <si>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</si>
  <si>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</si>
  <si>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</si>
  <si>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</si>
  <si>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</si>
  <si>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</si>
  <si>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</si>
  <si>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</si>
  <si>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</si>
  <si>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</si>
  <si>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</si>
  <si>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</si>
  <si>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</si>
  <si>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</si>
  <si>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</si>
  <si>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</si>
  <si>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</si>
  <si>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</si>
  <si>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</si>
  <si>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</si>
  <si>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</si>
  <si>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</si>
  <si>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</si>
  <si>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</si>
  <si>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</si>
  <si>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</si>
  <si>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</si>
  <si>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</si>
  <si>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</si>
  <si>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</si>
  <si>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</si>
  <si>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</si>
  <si>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</si>
  <si>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</si>
  <si>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</si>
  <si>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</si>
  <si>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</si>
  <si>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</si>
  <si>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</si>
  <si>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</si>
  <si>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</si>
  <si>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</si>
  <si>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</si>
  <si>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</si>
  <si>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</si>
  <si>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</si>
  <si>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</si>
  <si>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</si>
  <si>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</si>
  <si>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</si>
  <si>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</si>
  <si>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</si>
  <si>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</si>
  <si>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</si>
  <si>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</si>
  <si>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</si>
  <si>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</si>
  <si>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</si>
  <si>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</si>
  <si>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</si>
  <si>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</si>
  <si>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</si>
  <si>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</si>
  <si>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</si>
  <si>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</si>
  <si>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</si>
  <si>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</si>
  <si>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</si>
  <si>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</si>
  <si>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</si>
  <si>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</si>
  <si>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</si>
  <si>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</si>
  <si>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</si>
  <si>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</si>
  <si>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</si>
  <si>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</si>
  <si>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</si>
  <si>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</si>
  <si>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</si>
  <si>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</si>
  <si>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</si>
  <si>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</si>
  <si>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</si>
  <si>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</si>
  <si>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</si>
  <si>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</si>
  <si>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</si>
  <si>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</si>
  <si>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</si>
  <si>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</si>
  <si>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</si>
  <si>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</si>
  <si>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</si>
  <si>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</si>
  <si>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</si>
  <si>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</si>
  <si>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</si>
  <si>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</si>
  <si>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</si>
  <si>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</si>
  <si>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</si>
  <si>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</si>
  <si>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</si>
  <si>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</si>
  <si>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</si>
  <si>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</si>
  <si>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</si>
  <si>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</si>
  <si>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</si>
  <si>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</si>
  <si>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</si>
  <si>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</si>
  <si>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</si>
  <si>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</si>
  <si>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</si>
  <si>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</si>
  <si>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</si>
  <si>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</si>
  <si>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</si>
  <si>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</si>
  <si>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</si>
  <si>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</si>
  <si>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</si>
  <si>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</si>
  <si>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</si>
  <si>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</si>
  <si>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</si>
  <si>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</si>
  <si>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</si>
  <si>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</si>
  <si>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</si>
  <si>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</si>
  <si>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</si>
  <si>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</si>
  <si>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</si>
  <si>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</si>
  <si>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</si>
  <si>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</si>
  <si>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</si>
  <si>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</si>
  <si>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</si>
  <si>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</si>
  <si>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</si>
  <si>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</si>
  <si>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</si>
  <si>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</si>
  <si>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</si>
  <si>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</si>
  <si>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</si>
  <si>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</si>
  <si>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</si>
  <si>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</si>
  <si>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</si>
  <si>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</si>
  <si>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</si>
  <si>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</si>
  <si>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</si>
  <si>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</si>
  <si>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</si>
  <si>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</si>
  <si>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</si>
  <si>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</si>
  <si>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</si>
  <si>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</si>
  <si>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</si>
  <si>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</si>
  <si>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</si>
  <si>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</si>
  <si>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</si>
  <si>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</si>
  <si>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</si>
  <si>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</si>
  <si>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</si>
  <si>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</si>
  <si>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</si>
  <si>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</si>
  <si>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</si>
  <si>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</si>
  <si>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</si>
  <si>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</si>
  <si>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</si>
  <si>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</si>
  <si>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</si>
  <si>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</si>
  <si>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</si>
  <si>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</si>
  <si>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</si>
  <si>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</si>
  <si>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</si>
  <si>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</si>
  <si>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</si>
  <si>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</si>
  <si>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</si>
  <si>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</si>
  <si>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</si>
  <si>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</si>
  <si>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</si>
  <si>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</si>
  <si>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</si>
  <si>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</si>
  <si>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</si>
  <si>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</si>
  <si>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</si>
  <si>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</si>
  <si>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</si>
  <si>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</si>
  <si>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</si>
  <si>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</si>
  <si>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</si>
  <si>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</si>
  <si>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</si>
  <si>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</si>
  <si>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</si>
  <si>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</si>
  <si>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</si>
  <si>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</si>
  <si>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</si>
  <si>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</si>
  <si>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</si>
  <si>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</si>
  <si>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</si>
  <si>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</si>
  <si>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</si>
  <si>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</si>
  <si>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</si>
  <si>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</si>
  <si>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</si>
  <si>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</si>
  <si>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</si>
  <si>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</si>
  <si>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</si>
  <si>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</si>
  <si>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</si>
  <si>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</si>
  <si>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</si>
  <si>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</si>
  <si>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</si>
  <si>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</si>
  <si>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</si>
  <si>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</si>
  <si>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</si>
  <si>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</si>
  <si>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</si>
  <si>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</si>
  <si>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</si>
  <si>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</si>
  <si>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</si>
  <si>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</si>
  <si>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</si>
  <si>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</si>
  <si>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</si>
  <si>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</si>
  <si>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</si>
  <si>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</si>
  <si>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</si>
  <si>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</si>
  <si>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</si>
  <si>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</si>
  <si>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</si>
  <si>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</si>
  <si>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</si>
  <si>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</si>
  <si>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</si>
  <si>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</si>
  <si>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</si>
  <si>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</si>
  <si>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</si>
  <si>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</si>
  <si>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</si>
  <si>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</si>
  <si>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</si>
  <si>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</si>
  <si>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</si>
  <si>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</si>
  <si>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</si>
  <si>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</si>
  <si>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</si>
  <si>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</si>
  <si>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</si>
  <si>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</si>
  <si>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</si>
  <si>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</si>
  <si>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</si>
  <si>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</si>
  <si>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</si>
  <si>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</si>
  <si>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</si>
  <si>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</si>
  <si>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</si>
  <si>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</si>
  <si>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</si>
  <si>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</si>
  <si>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</si>
  <si>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</si>
  <si>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</si>
  <si>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</si>
  <si>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</si>
  <si>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</si>
  <si>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</si>
  <si>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</si>
  <si>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</si>
  <si>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</si>
  <si>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</si>
  <si>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</si>
  <si>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</si>
  <si>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</si>
  <si>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</si>
  <si>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</si>
  <si>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</si>
  <si>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</si>
  <si>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</si>
  <si>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</si>
  <si>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</si>
  <si>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</si>
  <si>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</si>
  <si>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</si>
  <si>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</si>
  <si>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</si>
  <si>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</si>
  <si>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</si>
  <si>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</si>
  <si>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</si>
  <si>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</si>
  <si>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</si>
  <si>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</si>
  <si>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</si>
  <si>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</si>
  <si>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</si>
  <si>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</si>
  <si>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</si>
  <si>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</si>
  <si>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</si>
  <si>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</si>
  <si>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</si>
  <si>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</si>
  <si>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</si>
  <si>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</si>
  <si>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</si>
  <si>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</si>
  <si>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</si>
  <si>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</si>
  <si>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</si>
  <si>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</si>
  <si>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</si>
  <si>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</si>
  <si>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</si>
  <si>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</si>
  <si>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</si>
  <si>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</si>
  <si>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</si>
  <si>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</si>
  <si>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</si>
  <si>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</si>
  <si>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</si>
  <si>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</si>
  <si>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</si>
  <si>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</si>
  <si>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</si>
  <si>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</si>
  <si>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</si>
  <si>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</si>
  <si>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</si>
  <si>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</si>
  <si>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</si>
  <si>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</si>
  <si>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</si>
  <si>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</si>
  <si>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</si>
  <si>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</si>
  <si>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</si>
  <si>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</si>
  <si>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</si>
  <si>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</si>
  <si>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</si>
  <si>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</si>
  <si>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</si>
  <si>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</si>
  <si>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</si>
  <si>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</si>
  <si>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</si>
  <si>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</si>
  <si>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</si>
  <si>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</si>
  <si>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</si>
  <si>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</si>
  <si>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</si>
  <si>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</si>
  <si>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</si>
  <si>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</si>
  <si>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</si>
  <si>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</si>
  <si>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</si>
  <si>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</si>
  <si>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</si>
  <si>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</si>
  <si>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</si>
  <si>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</si>
  <si>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</si>
  <si>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</si>
  <si>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</si>
  <si>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</si>
  <si>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</si>
  <si>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</si>
  <si>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</si>
  <si>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</si>
  <si>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</si>
  <si>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</si>
  <si>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</si>
  <si>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</si>
  <si>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</si>
  <si>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</si>
  <si>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</si>
  <si>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</si>
  <si>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</si>
  <si>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</si>
  <si>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</si>
  <si>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</si>
  <si>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</si>
  <si>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</si>
  <si>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</si>
  <si>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</si>
  <si>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</si>
  <si>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</si>
  <si>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</si>
  <si>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</si>
  <si>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</si>
  <si>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</si>
  <si>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</si>
  <si>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</si>
  <si>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</si>
  <si>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</si>
  <si>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</si>
  <si>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</si>
  <si>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</si>
  <si>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</si>
  <si>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</si>
  <si>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</si>
  <si>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</si>
  <si>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</si>
  <si>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</si>
  <si>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</si>
  <si>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</si>
  <si>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</si>
  <si>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</si>
  <si>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</si>
  <si>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</si>
  <si>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</si>
  <si>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</si>
  <si>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</si>
  <si>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</si>
  <si>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</si>
  <si>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</si>
  <si>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</si>
  <si>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</si>
  <si>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</si>
  <si>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</si>
  <si>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</si>
  <si>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</si>
  <si>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</si>
  <si>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</si>
  <si>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</si>
  <si>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</si>
  <si>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</si>
  <si>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</si>
  <si>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</si>
  <si>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</si>
  <si>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</si>
  <si>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</si>
  <si>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</si>
  <si>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</si>
  <si>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</si>
  <si>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</si>
  <si>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</si>
  <si>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</si>
  <si>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</si>
  <si>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</si>
  <si>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</si>
  <si>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</si>
  <si>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</si>
  <si>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</si>
  <si>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</si>
  <si>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</si>
  <si>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</si>
  <si>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</si>
  <si>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</si>
  <si>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</si>
  <si>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</si>
  <si>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</si>
  <si>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</si>
  <si>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</si>
  <si>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</si>
  <si>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</si>
  <si>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</si>
  <si>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</si>
  <si>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</si>
  <si>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</si>
  <si>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</si>
  <si>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</si>
  <si>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</si>
  <si>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</si>
  <si>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</si>
  <si>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</si>
  <si>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</si>
  <si>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</si>
  <si>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</si>
  <si>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</si>
  <si>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</si>
  <si>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</si>
  <si>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</si>
  <si>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</si>
  <si>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</si>
  <si>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</si>
  <si>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</si>
  <si>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</si>
  <si>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</si>
  <si>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</si>
  <si>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</si>
  <si>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</si>
  <si>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</si>
  <si>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</si>
  <si>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</si>
  <si>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</si>
  <si>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</si>
  <si>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</si>
  <si>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</si>
  <si>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</si>
  <si>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</si>
  <si>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</si>
  <si>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</si>
  <si>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</si>
  <si>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</si>
  <si>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</si>
  <si>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</si>
  <si>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</si>
  <si>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</si>
  <si>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</si>
  <si>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</si>
  <si>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</si>
  <si>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</si>
  <si>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</si>
  <si>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</si>
  <si>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</si>
  <si>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</si>
  <si>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</si>
  <si>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</si>
  <si>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</si>
  <si>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</si>
  <si>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</si>
  <si>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</si>
  <si>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</si>
  <si>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</si>
  <si>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</si>
  <si>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</si>
  <si>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</si>
  <si>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</si>
  <si>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</si>
  <si>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</si>
  <si>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</si>
  <si>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</si>
  <si>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</si>
  <si>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</si>
  <si>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</si>
  <si>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</si>
  <si>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</si>
  <si>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</si>
  <si>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</si>
  <si>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</si>
  <si>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</si>
  <si>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</si>
  <si>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</si>
  <si>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</si>
  <si>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</si>
  <si>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</si>
  <si>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</si>
  <si>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</si>
  <si>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</si>
  <si>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</si>
  <si>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</si>
  <si>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</si>
  <si>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</si>
  <si>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</si>
  <si>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</si>
  <si>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</si>
  <si>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</si>
  <si>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</si>
  <si>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</si>
  <si>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</si>
  <si>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</si>
  <si>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</si>
  <si>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</si>
  <si>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</si>
  <si>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</si>
  <si>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</si>
  <si>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</si>
  <si>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</si>
  <si>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</si>
  <si>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</si>
  <si>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</si>
  <si>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</si>
  <si>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</si>
  <si>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</si>
  <si>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</si>
  <si>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</si>
  <si>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</si>
  <si>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</si>
  <si>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</si>
  <si>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</si>
  <si>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</si>
  <si>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</si>
  <si>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</si>
  <si>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</si>
  <si>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</si>
  <si>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</si>
  <si>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</si>
  <si>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</si>
  <si>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</si>
  <si>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</si>
  <si>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</si>
  <si>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</si>
  <si>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</si>
  <si>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</si>
  <si>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</si>
  <si>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</si>
  <si>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</si>
  <si>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</si>
  <si>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</si>
  <si>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</si>
  <si>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</si>
  <si>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</si>
  <si>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</si>
  <si>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</si>
  <si>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</si>
  <si>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</si>
  <si>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</si>
  <si>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</si>
  <si>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</si>
  <si>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</si>
  <si>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</si>
  <si>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</si>
  <si>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</si>
  <si>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</si>
  <si>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</si>
  <si>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</si>
  <si>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</si>
  <si>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</si>
  <si>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</si>
  <si>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</si>
  <si>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</si>
  <si>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</si>
  <si>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</si>
  <si>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</si>
  <si>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</si>
  <si>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</si>
  <si>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</si>
  <si>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</si>
  <si>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</si>
  <si>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</si>
  <si>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</si>
  <si>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</si>
  <si>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</si>
  <si>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</si>
  <si>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</si>
  <si>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</si>
  <si>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</si>
  <si>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</si>
  <si>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</si>
  <si>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</si>
  <si>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</si>
  <si>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</si>
  <si>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</si>
  <si>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</si>
  <si>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</si>
  <si>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</si>
  <si>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</si>
  <si>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</si>
  <si>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</si>
  <si>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</si>
  <si>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</si>
  <si>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</si>
  <si>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</si>
  <si>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</si>
  <si>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</si>
  <si>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</si>
  <si>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</si>
  <si>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</si>
  <si>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</si>
  <si>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</si>
  <si>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</si>
  <si>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</si>
  <si>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</si>
  <si>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</si>
  <si>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</si>
  <si>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</si>
  <si>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</si>
  <si>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</si>
  <si>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</si>
  <si>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</si>
  <si>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</si>
  <si>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</si>
  <si>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</si>
  <si>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</si>
  <si>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</si>
  <si>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</si>
  <si>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</si>
  <si>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</si>
  <si>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</si>
  <si>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</si>
  <si>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</si>
  <si>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</si>
  <si>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</si>
  <si>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</si>
  <si>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</si>
  <si>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</si>
  <si>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</si>
  <si>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</si>
  <si>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</si>
  <si>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</si>
  <si>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</si>
  <si>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</si>
  <si>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</si>
  <si>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</si>
  <si>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</si>
  <si>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</si>
  <si>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</si>
  <si>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</si>
  <si>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</si>
  <si>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</si>
  <si>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</si>
  <si>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</si>
  <si>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</si>
  <si>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</si>
  <si>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</si>
  <si>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</si>
  <si>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</si>
  <si>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</si>
  <si>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</si>
  <si>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</si>
  <si>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</si>
  <si>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</si>
  <si>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</si>
  <si>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</si>
  <si>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</si>
  <si>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</si>
  <si>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</si>
  <si>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</si>
  <si>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</si>
  <si>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</si>
  <si>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</si>
  <si>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</si>
  <si>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</si>
  <si>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</si>
  <si>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</si>
  <si>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</si>
  <si>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</si>
  <si>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</si>
  <si>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</si>
  <si>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</si>
  <si>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</si>
  <si>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</si>
  <si>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</si>
  <si>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</si>
  <si>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</si>
  <si>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</si>
  <si>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</si>
  <si>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</si>
  <si>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</si>
  <si>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</si>
  <si>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</si>
  <si>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</si>
  <si>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</si>
  <si>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</si>
  <si>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</si>
  <si>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</si>
  <si>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</si>
  <si>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</si>
  <si>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</si>
  <si>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</si>
  <si>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</si>
  <si>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</si>
  <si>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</si>
  <si>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</si>
  <si>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</si>
  <si>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</si>
  <si>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</si>
  <si>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</si>
  <si>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</si>
  <si>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</si>
  <si>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</si>
  <si>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</si>
  <si>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</si>
  <si>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</si>
  <si>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</si>
  <si>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</si>
  <si>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</si>
  <si>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</si>
  <si>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</si>
  <si>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</si>
  <si>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</si>
  <si>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</si>
  <si>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</si>
  <si>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</si>
  <si>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</si>
  <si>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</si>
  <si>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</si>
  <si>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</si>
  <si>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</si>
  <si>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</si>
  <si>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</si>
  <si>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</si>
  <si>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</si>
  <si>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</si>
  <si>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</si>
  <si>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</si>
  <si>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</si>
  <si>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</si>
  <si>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</si>
  <si>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</si>
  <si>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</si>
  <si>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</si>
  <si>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</si>
  <si>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</si>
  <si>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</si>
  <si>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</si>
  <si>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</si>
  <si>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</si>
  <si>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</si>
  <si>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</si>
  <si>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</si>
  <si>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</si>
  <si>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</si>
  <si>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</si>
  <si>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</si>
  <si>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</si>
  <si>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</si>
  <si>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</si>
  <si>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</si>
  <si>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</si>
  <si>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</si>
  <si>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</si>
  <si>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</si>
  <si>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</si>
  <si>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</si>
  <si>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</si>
  <si>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</si>
  <si>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</si>
  <si>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</si>
  <si>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</si>
  <si>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</si>
  <si>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</si>
  <si>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</si>
  <si>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</si>
  <si>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</si>
  <si>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</si>
  <si>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</si>
  <si>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</si>
  <si>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</si>
  <si>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</si>
  <si>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</si>
  <si>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</si>
  <si>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</si>
  <si>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</si>
  <si>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</si>
  <si>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</si>
  <si>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</si>
  <si>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</si>
  <si>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</si>
  <si>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</si>
  <si>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</si>
  <si>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</si>
  <si>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</si>
  <si>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</si>
  <si>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</si>
  <si>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</si>
  <si>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</si>
  <si>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</si>
  <si>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</si>
  <si>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</si>
  <si>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</si>
  <si>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</si>
  <si>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</si>
  <si>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</si>
  <si>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</si>
  <si>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</si>
  <si>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</si>
  <si>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</si>
  <si>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</si>
  <si>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</si>
  <si>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</si>
  <si>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</si>
  <si>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</si>
  <si>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</si>
  <si>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</si>
  <si>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</si>
  <si>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</si>
  <si>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</si>
  <si>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</si>
  <si>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</si>
  <si>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</si>
  <si>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</si>
  <si>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</si>
  <si>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</si>
  <si>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</si>
  <si>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</si>
  <si>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</si>
  <si>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</si>
  <si>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</si>
  <si>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</si>
  <si>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</si>
  <si>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</si>
  <si>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</si>
  <si>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</si>
  <si>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</si>
  <si>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</si>
  <si>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</si>
  <si>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</si>
  <si>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</si>
  <si>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</si>
  <si>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</si>
  <si>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</si>
  <si>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</si>
  <si>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</si>
  <si>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</si>
  <si>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</si>
  <si>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</si>
  <si>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</si>
  <si>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</si>
  <si>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</si>
  <si>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</si>
  <si>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</si>
  <si>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</si>
  <si>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</si>
  <si>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</si>
  <si>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</si>
  <si>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</si>
  <si>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</si>
  <si>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</si>
  <si>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</si>
  <si>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</si>
  <si>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</si>
  <si>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</si>
  <si>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</si>
  <si>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</si>
  <si>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</si>
  <si>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</si>
  <si>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</si>
  <si>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</si>
  <si>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</si>
  <si>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</si>
  <si>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</si>
  <si>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</si>
  <si>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</si>
  <si>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</si>
  <si>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</si>
  <si>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</si>
  <si>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</si>
  <si>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</si>
  <si>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</si>
  <si>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</si>
  <si>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</si>
  <si>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</si>
  <si>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</si>
  <si>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</si>
  <si>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</si>
  <si>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</si>
  <si>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</si>
  <si>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</si>
  <si>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</si>
  <si>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</si>
  <si>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</si>
  <si>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</si>
  <si>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</si>
  <si>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</si>
  <si>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</si>
  <si>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</si>
  <si>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</si>
  <si>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</si>
  <si>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</si>
  <si>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</si>
  <si>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</si>
  <si>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</si>
  <si>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</si>
  <si>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</si>
  <si>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</si>
  <si>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</si>
  <si>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</si>
  <si>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</si>
  <si>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</si>
  <si>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</si>
  <si>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</si>
  <si>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</si>
  <si>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</si>
  <si>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</si>
  <si>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</si>
  <si>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</si>
  <si>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</si>
  <si>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</si>
  <si>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</si>
  <si>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</si>
  <si>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</si>
  <si>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</si>
  <si>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</si>
  <si>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</si>
  <si>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</si>
  <si>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</si>
  <si>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</si>
  <si>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</si>
  <si>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</si>
  <si>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</si>
  <si>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</si>
  <si>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</si>
  <si>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</si>
  <si>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</si>
  <si>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</si>
  <si>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</si>
  <si>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</si>
  <si>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</si>
  <si>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</si>
  <si>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</si>
  <si>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</si>
  <si>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</si>
  <si>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</si>
  <si>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</si>
  <si>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</si>
  <si>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</si>
  <si>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</si>
  <si>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</si>
  <si>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</si>
  <si>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</si>
  <si>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</si>
  <si>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</si>
  <si>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</si>
  <si>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</si>
  <si>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</si>
  <si>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</si>
  <si>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</si>
  <si>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</si>
  <si>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</si>
  <si>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</si>
  <si>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</si>
  <si>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</si>
  <si>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</si>
  <si>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</si>
  <si>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</si>
  <si>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</si>
  <si>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</si>
  <si>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</si>
  <si>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</si>
  <si>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</si>
  <si>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</si>
  <si>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</si>
  <si>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</si>
  <si>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</si>
  <si>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</si>
  <si>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</si>
  <si>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</si>
  <si>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</si>
  <si>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</si>
  <si>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</si>
  <si>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</si>
  <si>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</si>
  <si>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</si>
  <si>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</si>
  <si>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</si>
  <si>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</si>
  <si>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</si>
  <si>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</si>
  <si>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</si>
  <si>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</si>
  <si>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</si>
  <si>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</si>
  <si>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</si>
  <si>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</si>
  <si>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</si>
  <si>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</si>
  <si>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</si>
  <si>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</si>
  <si>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</si>
  <si>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</si>
  <si>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</si>
  <si>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</si>
  <si>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</si>
  <si>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</si>
  <si>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</si>
  <si>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</si>
  <si>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</si>
  <si>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</si>
  <si>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</si>
  <si>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</si>
  <si>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</si>
  <si>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</si>
  <si>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</si>
  <si>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</si>
  <si>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</si>
  <si>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</si>
  <si>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</si>
  <si>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</si>
  <si>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</si>
  <si>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</si>
  <si>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</si>
  <si>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</si>
  <si>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</si>
  <si>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</si>
  <si>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</si>
  <si>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</si>
  <si>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</si>
  <si>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</si>
  <si>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</si>
  <si>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</si>
  <si>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</si>
  <si>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</si>
  <si>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</si>
  <si>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</si>
  <si>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</si>
  <si>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</si>
  <si>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</si>
  <si>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</si>
  <si>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</si>
  <si>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</si>
  <si>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</si>
  <si>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</si>
  <si>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</si>
  <si>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</si>
  <si>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</si>
  <si>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</si>
  <si>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</si>
  <si>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</si>
  <si>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</si>
  <si>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</si>
  <si>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</si>
  <si>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</si>
  <si>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</si>
  <si>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</si>
  <si>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</si>
  <si>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</si>
  <si>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</si>
  <si>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</si>
  <si>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</si>
  <si>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</si>
  <si>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</si>
  <si>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</si>
  <si>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</si>
  <si>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</si>
  <si>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</si>
  <si>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</si>
  <si>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</si>
  <si>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</si>
  <si>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</si>
  <si>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</si>
  <si>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</si>
  <si>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</si>
  <si>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</si>
  <si>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</si>
  <si>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</si>
  <si>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</si>
  <si>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</si>
  <si>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</si>
  <si>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</si>
  <si>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</si>
  <si>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</si>
  <si>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</si>
  <si>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</si>
  <si>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</si>
  <si>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</si>
  <si>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</si>
  <si>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</si>
  <si>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</si>
  <si>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</si>
  <si>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</si>
  <si>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</si>
  <si>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</si>
  <si>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</si>
  <si>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</si>
  <si>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</si>
  <si>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</si>
  <si>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</si>
  <si>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</si>
  <si>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</si>
  <si>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</si>
  <si>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</si>
  <si>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</si>
  <si>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</si>
  <si>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</si>
  <si>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</si>
  <si>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</si>
  <si>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</si>
  <si>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</si>
  <si>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</si>
  <si>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</si>
  <si>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</si>
  <si>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</si>
  <si>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</si>
  <si>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</si>
  <si>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</si>
  <si>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</si>
  <si>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</si>
  <si>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</si>
  <si>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</si>
  <si>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</si>
  <si>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</si>
  <si>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</si>
  <si>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</si>
  <si>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</si>
  <si>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</si>
  <si>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</si>
  <si>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</si>
  <si>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</si>
  <si>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</si>
  <si>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</si>
  <si>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</si>
  <si>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</si>
  <si>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</si>
  <si>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</si>
  <si>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</si>
  <si>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</si>
  <si>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</si>
  <si>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</si>
  <si>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</si>
  <si>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</si>
  <si>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</si>
  <si>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</si>
  <si>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</si>
  <si>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</si>
  <si>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</si>
  <si>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</si>
  <si>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</si>
  <si>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</si>
  <si>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</si>
  <si>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</si>
  <si>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</si>
  <si>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</si>
  <si>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</si>
  <si>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</si>
  <si>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</si>
  <si>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</si>
  <si>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</si>
  <si>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</si>
  <si>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</si>
  <si>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</si>
  <si>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</si>
  <si>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</si>
  <si>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</si>
  <si>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</si>
  <si>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</si>
  <si>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</si>
  <si>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</si>
  <si>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</si>
  <si>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</si>
  <si>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</si>
  <si>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</si>
  <si>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</si>
  <si>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</si>
  <si>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</si>
  <si>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</si>
  <si>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</si>
  <si>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</si>
  <si>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</si>
  <si>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</si>
  <si>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</si>
  <si>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</si>
  <si>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</si>
  <si>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</si>
  <si>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</si>
  <si>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</si>
  <si>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</si>
  <si>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</si>
  <si>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</si>
  <si>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</si>
  <si>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</si>
  <si>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</si>
  <si>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</si>
  <si>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</si>
  <si>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</si>
  <si>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</si>
  <si>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</si>
  <si>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</si>
  <si>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</si>
  <si>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</si>
  <si>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</si>
  <si>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</si>
  <si>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</si>
  <si>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</si>
  <si>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</si>
  <si>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</si>
  <si>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</si>
  <si>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</si>
  <si>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</si>
  <si>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</si>
  <si>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</si>
  <si>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</si>
  <si>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</si>
  <si>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</si>
  <si>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</si>
  <si>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</si>
  <si>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</si>
  <si>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</si>
  <si>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</si>
  <si>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</si>
  <si>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</si>
  <si>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</si>
  <si>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</si>
  <si>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</si>
  <si>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</si>
  <si>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</si>
  <si>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</si>
  <si>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</si>
  <si>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</si>
  <si>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</si>
  <si>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</si>
  <si>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</si>
  <si>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</si>
  <si>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</si>
  <si>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</si>
  <si>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</si>
  <si>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</si>
  <si>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</si>
  <si>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</si>
  <si>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</si>
  <si>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</si>
  <si>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</si>
  <si>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</si>
  <si>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</si>
  <si>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</si>
  <si>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</si>
  <si>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</si>
  <si>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</si>
  <si>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</si>
  <si>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</si>
  <si>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</si>
  <si>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</si>
  <si>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</si>
  <si>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</si>
  <si>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</si>
  <si>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</si>
  <si>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</si>
  <si>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</si>
  <si>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</si>
  <si>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</si>
  <si>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</si>
  <si>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</si>
  <si>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</si>
  <si>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</si>
  <si>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</si>
  <si>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</si>
  <si>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</si>
  <si>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</si>
  <si>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</si>
  <si>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</si>
  <si>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</si>
  <si>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</si>
  <si>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</si>
  <si>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</si>
  <si>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</si>
  <si>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</si>
  <si>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</si>
  <si>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</si>
  <si>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</si>
  <si>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</si>
  <si>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</si>
  <si>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</si>
  <si>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</si>
  <si>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</si>
  <si>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</si>
  <si>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</si>
  <si>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</si>
  <si>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</si>
  <si>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</si>
  <si>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</si>
  <si>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</si>
  <si>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</si>
  <si>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</si>
  <si>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</si>
  <si>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</si>
  <si>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</si>
  <si>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</si>
  <si>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</si>
  <si>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</si>
  <si>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</si>
  <si>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</si>
  <si>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</si>
  <si>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</si>
  <si>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</si>
  <si>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</si>
  <si>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</si>
  <si>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</si>
  <si>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</si>
  <si>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</si>
  <si>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</si>
  <si>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</si>
  <si>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</si>
  <si>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</si>
  <si>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</si>
  <si>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</si>
  <si>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</si>
  <si>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</si>
  <si>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</si>
  <si>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</si>
  <si>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</si>
  <si>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</si>
  <si>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</si>
  <si>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</si>
  <si>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</si>
  <si>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</si>
  <si>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</si>
  <si>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</si>
  <si>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</si>
  <si>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</si>
  <si>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</si>
  <si>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</si>
  <si>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</si>
  <si>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</si>
  <si>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</si>
  <si>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</si>
  <si>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</si>
  <si>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</si>
  <si>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</si>
  <si>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</si>
  <si>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</si>
  <si>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</si>
  <si>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</si>
  <si>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</si>
  <si>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</si>
  <si>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</si>
  <si>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</si>
  <si>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</si>
  <si>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</si>
  <si>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</si>
  <si>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</si>
  <si>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</si>
  <si>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</si>
  <si>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</si>
  <si>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</si>
  <si>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</si>
  <si>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</si>
  <si>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</si>
  <si>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</si>
  <si>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</si>
  <si>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</si>
  <si>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</si>
  <si>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</si>
  <si>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</si>
  <si>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</si>
  <si>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</si>
  <si>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</si>
  <si>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</si>
  <si>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</si>
  <si>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</si>
  <si>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</si>
  <si>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</si>
  <si>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</si>
  <si>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</si>
  <si>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</si>
  <si>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</si>
  <si>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</si>
  <si>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</si>
  <si>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</si>
  <si>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</si>
  <si>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</si>
  <si>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</si>
  <si>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</si>
  <si>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</si>
  <si>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</si>
  <si>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</si>
  <si>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</si>
  <si>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</si>
  <si>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</si>
  <si>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</si>
  <si>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</si>
  <si>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</si>
  <si>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</si>
  <si>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</si>
  <si>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</si>
  <si>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</si>
  <si>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</si>
  <si>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</si>
  <si>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</si>
  <si>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</si>
  <si>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</si>
  <si>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</si>
  <si>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</si>
  <si>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</si>
  <si>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</si>
  <si>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</si>
  <si>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</si>
  <si>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</si>
  <si>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</si>
  <si>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</si>
  <si>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</si>
  <si>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</si>
  <si>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</si>
  <si>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</si>
  <si>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</si>
  <si>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</si>
  <si>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</si>
  <si>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</si>
  <si>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</si>
  <si>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</si>
  <si>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</si>
  <si>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</si>
  <si>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</si>
  <si>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</si>
  <si>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</si>
  <si>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</si>
  <si>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</si>
  <si>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</si>
  <si>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</si>
  <si>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</si>
  <si>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</si>
  <si>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</si>
  <si>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</si>
  <si>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</si>
  <si>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</si>
  <si>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</si>
  <si>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</si>
  <si>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</si>
  <si>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</si>
  <si>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</si>
  <si>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</si>
  <si>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</si>
  <si>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</si>
  <si>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</si>
  <si>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</si>
  <si>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</si>
  <si>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</si>
  <si>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</si>
  <si>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</si>
  <si>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</si>
  <si>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</si>
  <si>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</si>
  <si>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</si>
  <si>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</si>
  <si>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</si>
  <si>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</si>
  <si>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</si>
  <si>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</si>
  <si>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</si>
  <si>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</si>
  <si>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</si>
  <si>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</si>
  <si>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</si>
  <si>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</si>
  <si>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</si>
  <si>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</si>
  <si>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</si>
  <si>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</si>
  <si>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</si>
  <si>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</si>
  <si>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</si>
  <si>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</si>
  <si>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</si>
  <si>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</si>
  <si>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</si>
  <si>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</si>
  <si>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</si>
  <si>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</si>
  <si>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</si>
  <si>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</si>
  <si>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</si>
  <si>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</si>
  <si>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</si>
  <si>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</si>
  <si>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</si>
  <si>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</si>
  <si>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</si>
  <si>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</si>
  <si>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</si>
  <si>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</si>
  <si>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</si>
  <si>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</si>
  <si>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</si>
  <si>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</si>
  <si>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</si>
  <si>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</si>
  <si>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</si>
  <si>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</si>
  <si>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</si>
  <si>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</si>
  <si>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</si>
  <si>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</si>
  <si>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</si>
  <si>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</si>
  <si>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</si>
  <si>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</si>
  <si>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</si>
  <si>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</si>
  <si>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</si>
  <si>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</si>
  <si>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</si>
  <si>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</si>
  <si>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</si>
  <si>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</si>
  <si>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</si>
  <si>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</si>
  <si>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</si>
  <si>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</si>
  <si>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</si>
  <si>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</si>
  <si>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</si>
  <si>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</si>
  <si>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</si>
  <si>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</si>
  <si>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</si>
  <si>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</si>
  <si>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</si>
  <si>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</si>
  <si>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</si>
  <si>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</si>
  <si>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</si>
  <si>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</si>
  <si>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</si>
  <si>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</si>
  <si>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</si>
  <si>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</si>
  <si>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</si>
  <si>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</si>
  <si>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</si>
  <si>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</si>
  <si>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</si>
  <si>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</si>
  <si>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</si>
  <si>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</si>
  <si>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</si>
  <si>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</si>
  <si>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</si>
  <si>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</si>
  <si>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</si>
  <si>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</si>
  <si>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</si>
  <si>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</si>
  <si>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</si>
  <si>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</si>
  <si>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</si>
  <si>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</si>
  <si>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</si>
  <si>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</si>
  <si>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</si>
  <si>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</si>
  <si>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</si>
  <si>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</si>
  <si>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</si>
  <si>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</si>
  <si>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</si>
  <si>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</si>
  <si>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</si>
  <si>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</si>
  <si>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</si>
  <si>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</si>
  <si>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</si>
  <si>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</si>
  <si>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</si>
  <si>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</si>
  <si>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</si>
  <si>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</si>
  <si>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</si>
  <si>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</si>
  <si>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</si>
  <si>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</si>
  <si>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</si>
  <si>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</si>
  <si>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</si>
  <si>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</si>
  <si>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</si>
  <si>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</si>
  <si>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</si>
  <si>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</si>
  <si>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</si>
  <si>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</si>
  <si>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</si>
  <si>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</si>
  <si>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</si>
  <si>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</si>
  <si>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</si>
  <si>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</si>
  <si>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</si>
  <si>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</si>
  <si>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</si>
  <si>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</si>
  <si>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</si>
  <si>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</si>
  <si>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</si>
  <si>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</si>
  <si>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</si>
  <si>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</si>
  <si>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</si>
  <si>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</si>
  <si>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</si>
  <si>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</si>
  <si>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</si>
  <si>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</si>
  <si>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</si>
  <si>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</si>
  <si>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</si>
  <si>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</si>
  <si>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</si>
  <si>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</si>
  <si>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</si>
  <si>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</si>
  <si>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</si>
  <si>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</si>
  <si>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</si>
  <si>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</si>
  <si>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</si>
  <si>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</si>
  <si>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</si>
  <si>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</si>
  <si>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</si>
  <si>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</si>
  <si>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</si>
  <si>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</si>
  <si>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</si>
  <si>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</si>
  <si>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</si>
  <si>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</si>
  <si>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</si>
  <si>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</si>
  <si>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</si>
  <si>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</si>
  <si>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</si>
  <si>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</si>
  <si>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</si>
  <si>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</si>
  <si>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</si>
  <si>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</si>
  <si>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</si>
  <si>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</si>
  <si>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</si>
  <si>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</si>
  <si>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</si>
  <si>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</si>
  <si>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</si>
  <si>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</si>
  <si>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</si>
  <si>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</si>
  <si>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</si>
  <si>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</si>
  <si>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</si>
  <si>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</si>
  <si>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</si>
  <si>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</si>
  <si>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</si>
  <si>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</si>
  <si>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</si>
  <si>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</si>
  <si>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</si>
  <si>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</si>
  <si>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</si>
  <si>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</si>
  <si>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</si>
  <si>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</si>
  <si>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</si>
  <si>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</si>
  <si>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</si>
  <si>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</si>
  <si>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</si>
  <si>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</si>
  <si>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</si>
  <si>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</si>
  <si>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</si>
  <si>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</si>
  <si>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</si>
  <si>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</si>
  <si>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</si>
  <si>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</si>
  <si>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</si>
  <si>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</si>
  <si>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</si>
  <si>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</si>
  <si>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</si>
  <si>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</si>
  <si>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</si>
  <si>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</si>
  <si>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</si>
  <si>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</si>
  <si>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</si>
  <si>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</si>
  <si>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</si>
  <si>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</si>
  <si>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</si>
  <si>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</si>
  <si>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</si>
  <si>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</si>
  <si>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</si>
  <si>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</si>
  <si>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</si>
  <si>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</si>
  <si>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</si>
  <si>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</si>
  <si>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</si>
  <si>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</si>
  <si>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</si>
  <si>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</si>
  <si>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</si>
  <si>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</si>
  <si>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</si>
  <si>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</si>
  <si>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</si>
  <si>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</si>
  <si>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</si>
  <si>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</si>
  <si>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</si>
  <si>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</si>
  <si>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</si>
  <si>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</si>
  <si>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</si>
  <si>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</si>
  <si>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</si>
  <si>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</si>
  <si>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</si>
  <si>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</si>
  <si>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</si>
  <si>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</si>
  <si>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</si>
  <si>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</si>
  <si>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</si>
  <si>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</si>
  <si>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</si>
  <si>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</si>
  <si>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</si>
  <si>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</si>
  <si>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</si>
  <si>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</si>
  <si>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</si>
  <si>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</si>
  <si>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</si>
  <si>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</si>
  <si>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</si>
  <si>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</si>
  <si>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</si>
  <si>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</si>
  <si>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</si>
  <si>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</si>
  <si>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</si>
  <si>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</si>
  <si>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</si>
  <si>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</si>
  <si>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</si>
  <si>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</si>
  <si>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</si>
  <si>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</si>
  <si>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</si>
  <si>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</si>
  <si>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</si>
  <si>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</si>
  <si>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</si>
  <si>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</si>
  <si>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</si>
  <si>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</si>
  <si>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</si>
  <si>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</si>
  <si>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</si>
  <si>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</si>
  <si>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</si>
  <si>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</si>
  <si>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</si>
  <si>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</si>
  <si>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</si>
  <si>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</si>
  <si>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</si>
  <si>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</si>
  <si>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</si>
  <si>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</si>
  <si>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</si>
  <si>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</si>
  <si>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</si>
  <si>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</si>
  <si>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</si>
  <si>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</si>
  <si>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</si>
  <si>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</si>
  <si>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</si>
  <si>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</si>
  <si>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</si>
  <si>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</si>
  <si>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</si>
  <si>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</si>
  <si>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</si>
  <si>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</si>
  <si>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</si>
  <si>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</si>
  <si>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</si>
  <si>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</si>
  <si>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</si>
  <si>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</si>
  <si>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</si>
  <si>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</si>
  <si>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</si>
  <si>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</si>
  <si>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</si>
  <si>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</si>
  <si>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</si>
  <si>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</si>
  <si>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</si>
  <si>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</si>
  <si>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</si>
  <si>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</si>
  <si>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</si>
  <si>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</si>
  <si>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</si>
  <si>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</si>
  <si>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</si>
  <si>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</si>
  <si>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</si>
  <si>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</si>
  <si>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</si>
  <si>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</si>
  <si>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</si>
  <si>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</si>
  <si>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</si>
  <si>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</si>
  <si>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</si>
  <si>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</si>
  <si>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</si>
  <si>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</si>
  <si>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</si>
  <si>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</si>
  <si>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</si>
  <si>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</si>
  <si>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</si>
  <si>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</si>
  <si>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</si>
  <si>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</si>
  <si>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</si>
  <si>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</si>
  <si>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</si>
  <si>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</si>
  <si>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</si>
  <si>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</si>
  <si>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</si>
  <si>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</si>
  <si>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</si>
  <si>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</si>
  <si>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</si>
  <si>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</si>
  <si>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</si>
  <si>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</si>
  <si>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</si>
  <si>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</si>
  <si>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</si>
  <si>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</si>
  <si>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</si>
  <si>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</si>
  <si>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</si>
  <si>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</si>
  <si>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</si>
  <si>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</si>
  <si>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</si>
  <si>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</si>
  <si>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</si>
  <si>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</si>
  <si>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</si>
  <si>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</si>
  <si>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</si>
  <si>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</si>
  <si>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</si>
  <si>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</si>
  <si>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</si>
  <si>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</si>
  <si>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</si>
  <si>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</si>
  <si>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</si>
  <si>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</si>
  <si>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</si>
  <si>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</si>
  <si>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</si>
  <si>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</si>
  <si>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</si>
  <si>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</si>
  <si>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</si>
  <si>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</si>
  <si>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</si>
  <si>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</si>
  <si>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</si>
  <si>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</si>
  <si>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</si>
  <si>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</si>
  <si>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</si>
  <si>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</si>
  <si>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</si>
  <si>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</si>
  <si>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</si>
  <si>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</si>
  <si>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</si>
  <si>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</si>
  <si>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</si>
  <si>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</si>
  <si>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</si>
  <si>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</si>
  <si>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</si>
  <si>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</si>
  <si>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</si>
  <si>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</si>
  <si>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</si>
  <si>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</si>
  <si>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</si>
  <si>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</si>
  <si>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</si>
  <si>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</si>
  <si>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</si>
  <si>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</si>
  <si>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</si>
  <si>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</si>
  <si>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</si>
  <si>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</si>
  <si>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</si>
  <si>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</si>
  <si>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</si>
  <si>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</si>
  <si>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</si>
  <si>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</si>
  <si>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</si>
  <si>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</si>
  <si>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</si>
  <si>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</si>
  <si>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</si>
  <si>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</si>
  <si>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</si>
  <si>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</si>
  <si>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</si>
  <si>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</si>
  <si>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</si>
  <si>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</si>
  <si>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</si>
  <si>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</si>
  <si>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</si>
  <si>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</si>
  <si>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</si>
  <si>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</si>
  <si>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</si>
  <si>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</si>
  <si>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</si>
  <si>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</si>
  <si>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</si>
  <si>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</si>
  <si>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</si>
  <si>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</si>
  <si>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</si>
  <si>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</si>
  <si>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</si>
  <si>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</si>
  <si>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</si>
  <si>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</si>
  <si>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</si>
  <si>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</si>
  <si>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</si>
  <si>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</si>
  <si>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</si>
  <si>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</si>
  <si>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</si>
  <si>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</si>
  <si>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</si>
  <si>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</si>
  <si>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</si>
  <si>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</si>
  <si>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</si>
  <si>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</si>
  <si>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</si>
  <si>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</si>
  <si>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</si>
  <si>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</si>
  <si>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</si>
  <si>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</si>
  <si>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</si>
  <si>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</si>
  <si>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</si>
  <si>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</si>
  <si>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</si>
  <si>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</si>
  <si>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</si>
  <si>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</si>
  <si>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</si>
  <si>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</si>
  <si>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</si>
  <si>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</si>
  <si>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</si>
  <si>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</si>
  <si>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</si>
  <si>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</si>
  <si>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</si>
  <si>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</si>
  <si>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</si>
  <si>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</si>
  <si>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</si>
  <si>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</si>
  <si>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</si>
  <si>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</si>
  <si>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</si>
  <si>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</si>
  <si>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</si>
  <si>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</si>
  <si>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</si>
  <si>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</si>
  <si>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</si>
  <si>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</si>
  <si>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</si>
  <si>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</si>
  <si>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</si>
  <si>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</si>
  <si>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</si>
  <si>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</si>
  <si>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</si>
  <si>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</si>
  <si>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</si>
  <si>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</si>
  <si>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</si>
  <si>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</si>
  <si>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</si>
  <si>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</si>
  <si>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</si>
  <si>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</si>
  <si>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</si>
  <si>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</si>
  <si>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</si>
  <si>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</si>
  <si>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</si>
  <si>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</si>
  <si>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</si>
  <si>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</si>
  <si>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</si>
  <si>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</si>
  <si>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</si>
  <si>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</si>
  <si>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</si>
  <si>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</si>
  <si>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</si>
  <si>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</si>
  <si>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</si>
  <si>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</si>
  <si>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</si>
  <si>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</si>
  <si>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</si>
  <si>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</si>
  <si>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</si>
  <si>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</si>
  <si>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</si>
  <si>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</si>
  <si>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</si>
  <si>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</si>
  <si>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</si>
  <si>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</si>
  <si>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</si>
  <si>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</si>
  <si>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</si>
  <si>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</si>
  <si>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</si>
  <si>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</si>
  <si>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</si>
  <si>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</si>
  <si>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</si>
  <si>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</si>
  <si>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</si>
  <si>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</si>
  <si>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</si>
  <si>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</si>
  <si>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</si>
  <si>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</si>
  <si>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</si>
  <si>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</si>
  <si>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</si>
  <si>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</si>
  <si>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</si>
  <si>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</si>
  <si>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</si>
  <si>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</si>
  <si>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</si>
  <si>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</si>
  <si>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</si>
  <si>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</si>
  <si>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</si>
  <si>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</si>
  <si>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</si>
  <si>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</si>
  <si>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</si>
  <si>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</si>
  <si>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</si>
  <si>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</si>
  <si>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</si>
  <si>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</si>
  <si>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</si>
  <si>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</si>
  <si>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</si>
  <si>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</si>
  <si>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</si>
  <si>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</si>
  <si>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</si>
  <si>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</si>
  <si>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</si>
  <si>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</si>
  <si>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</si>
  <si>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</si>
  <si>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</si>
  <si>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</si>
  <si>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</si>
  <si>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</si>
  <si>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</si>
  <si>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</si>
  <si>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</si>
  <si>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</si>
  <si>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</si>
  <si>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</si>
  <si>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</si>
  <si>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</si>
  <si>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</si>
  <si>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</si>
  <si>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</si>
  <si>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</si>
  <si>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</si>
  <si>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</si>
  <si>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</si>
  <si>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</si>
  <si>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</si>
  <si>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</si>
  <si>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</si>
  <si>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</si>
  <si>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</si>
  <si>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</si>
  <si>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</si>
  <si>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</si>
  <si>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</si>
  <si>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</si>
  <si>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</si>
  <si>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</si>
  <si>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</si>
  <si>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</si>
  <si>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</si>
  <si>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</si>
  <si>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</si>
  <si>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</si>
  <si>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</si>
  <si>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</si>
  <si>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</si>
  <si>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</si>
  <si>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</si>
  <si>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</si>
  <si>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</si>
  <si>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</si>
  <si>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</si>
  <si>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</si>
  <si>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</si>
  <si>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</si>
  <si>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</si>
  <si>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</si>
  <si>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</si>
  <si>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</si>
  <si>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</si>
  <si>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</si>
  <si>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</si>
  <si>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</si>
  <si>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</si>
  <si>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</si>
  <si>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</si>
  <si>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</si>
  <si>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</si>
  <si>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</si>
  <si>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</si>
  <si>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</si>
  <si>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</si>
  <si>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</si>
  <si>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</si>
  <si>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</si>
  <si>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</si>
  <si>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</si>
  <si>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</si>
  <si>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</si>
  <si>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</si>
  <si>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</si>
  <si>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</si>
  <si>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</si>
  <si>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</si>
  <si>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</si>
  <si>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</si>
  <si>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</si>
  <si>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</si>
  <si>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</si>
  <si>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</si>
  <si>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</si>
  <si>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</si>
  <si>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</si>
  <si>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</si>
  <si>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</si>
  <si>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</si>
  <si>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</si>
  <si>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</si>
  <si>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</si>
  <si>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</si>
  <si>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</si>
  <si>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</si>
  <si>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</si>
  <si>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</si>
  <si>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</si>
  <si>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</si>
  <si>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</si>
  <si>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</si>
  <si>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</si>
  <si>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</si>
  <si>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</si>
  <si>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</si>
  <si>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</si>
  <si>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</si>
  <si>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</si>
  <si>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</si>
  <si>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</si>
  <si>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</si>
  <si>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</si>
  <si>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</si>
  <si>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</si>
  <si>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</si>
  <si>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</si>
  <si>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</si>
  <si>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</si>
  <si>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</si>
  <si>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</si>
  <si>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</si>
  <si>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</si>
  <si>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</si>
  <si>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</si>
  <si>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</si>
  <si>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</si>
  <si>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</si>
  <si>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</si>
  <si>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</si>
  <si>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</si>
  <si>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</si>
  <si>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</si>
  <si>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</si>
  <si>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</si>
  <si>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</si>
  <si>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</si>
  <si>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</si>
  <si>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</si>
  <si>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</si>
  <si>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</si>
  <si>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</si>
  <si>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</si>
  <si>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</si>
  <si>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</si>
  <si>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</si>
  <si>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</si>
  <si>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</si>
  <si>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</si>
  <si>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</si>
  <si>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</si>
  <si>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</si>
  <si>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</si>
  <si>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</si>
  <si>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</si>
  <si>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</si>
  <si>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</si>
  <si>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</si>
  <si>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</si>
  <si>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</si>
  <si>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</si>
  <si>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</si>
  <si>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</si>
  <si>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</si>
  <si>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</si>
  <si>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</si>
  <si>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</si>
  <si>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</si>
  <si>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</si>
  <si>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</si>
  <si>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</si>
  <si>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</si>
  <si>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</si>
  <si>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</si>
  <si>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</si>
  <si>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</si>
  <si>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</si>
  <si>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</si>
  <si>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</si>
  <si>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</si>
  <si>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</si>
  <si>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</si>
  <si>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</si>
  <si>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</si>
  <si>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</si>
  <si>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</si>
  <si>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</si>
  <si>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</si>
  <si>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</si>
  <si>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</si>
  <si>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</si>
  <si>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</si>
  <si>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</si>
  <si>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</si>
  <si>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</si>
  <si>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</si>
  <si>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</si>
  <si>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</si>
  <si>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</si>
  <si>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</si>
  <si>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</si>
  <si>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</si>
  <si>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</si>
  <si>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</si>
  <si>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</si>
  <si>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</si>
  <si>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</si>
  <si>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</si>
  <si>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</si>
  <si>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</si>
  <si>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</si>
  <si>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</si>
  <si>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</si>
  <si>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</si>
  <si>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</si>
  <si>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</si>
  <si>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</si>
  <si>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</si>
  <si>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</si>
  <si>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</si>
  <si>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</si>
  <si>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</si>
  <si>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</si>
  <si>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</si>
  <si>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</si>
  <si>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</si>
  <si>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</si>
  <si>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</si>
  <si>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</si>
  <si>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</si>
  <si>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</si>
  <si>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</si>
  <si>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</si>
  <si>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</si>
  <si>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</si>
  <si>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</si>
  <si>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</si>
  <si>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</si>
  <si>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</si>
  <si>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</si>
  <si>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</si>
  <si>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</si>
  <si>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</si>
  <si>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</si>
  <si>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</si>
  <si>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</si>
  <si>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</si>
  <si>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</si>
  <si>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</si>
  <si>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</si>
  <si>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</si>
  <si>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</si>
  <si>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</si>
  <si>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</si>
  <si>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</si>
  <si>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</si>
  <si>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</si>
  <si>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</si>
  <si>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</si>
  <si>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</si>
  <si>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</si>
  <si>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</si>
  <si>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</si>
  <si>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</si>
  <si>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</si>
  <si>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</si>
  <si>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</si>
  <si>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</si>
  <si>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</si>
  <si>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</si>
  <si>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</si>
  <si>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</si>
  <si>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</si>
  <si>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</si>
  <si>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</si>
  <si>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</si>
  <si>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</si>
  <si>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</si>
  <si>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</si>
  <si>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</si>
  <si>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</si>
  <si>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</si>
  <si>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</si>
  <si>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</si>
  <si>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</si>
  <si>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</si>
  <si>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</si>
  <si>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</si>
  <si>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</si>
  <si>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</si>
  <si>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</si>
  <si>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</si>
  <si>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</si>
  <si>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</si>
  <si>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</si>
  <si>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</si>
  <si>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</si>
  <si>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</si>
  <si>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</si>
  <si>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</si>
  <si>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</si>
  <si>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</si>
  <si>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</si>
  <si>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</si>
  <si>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</si>
  <si>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</si>
  <si>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</si>
  <si>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</si>
  <si>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</si>
  <si>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</si>
  <si>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</si>
  <si>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</si>
  <si>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</si>
  <si>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</si>
  <si>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</si>
  <si>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</si>
  <si>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</si>
  <si>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</si>
  <si>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</si>
  <si>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</si>
  <si>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</si>
  <si>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</si>
  <si>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</si>
  <si>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</si>
  <si>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</si>
  <si>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</si>
  <si>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</si>
  <si>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</si>
  <si>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</si>
  <si>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</si>
  <si>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</si>
  <si>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</si>
  <si>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</si>
  <si>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</si>
  <si>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</si>
  <si>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</si>
  <si>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</si>
  <si>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</si>
  <si>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</si>
  <si>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</si>
  <si>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</si>
  <si>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</si>
  <si>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</si>
  <si>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</si>
  <si>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</si>
  <si>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</si>
  <si>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</si>
  <si>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</si>
  <si>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</si>
  <si>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</si>
  <si>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</si>
  <si>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</si>
  <si>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</si>
  <si>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</si>
  <si>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</si>
  <si>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</si>
  <si>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</si>
  <si>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</si>
  <si>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</si>
  <si>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</si>
  <si>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</si>
  <si>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</si>
  <si>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</si>
  <si>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</si>
  <si>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</si>
  <si>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</si>
  <si>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</si>
  <si>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</si>
  <si>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</si>
  <si>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</si>
  <si>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</si>
  <si>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</si>
  <si>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</si>
  <si>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</si>
  <si>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</si>
  <si>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</si>
  <si>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</si>
  <si>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</si>
  <si>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</si>
  <si>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</si>
  <si>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</si>
  <si>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</si>
  <si>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</si>
  <si>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</si>
  <si>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</si>
  <si>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</si>
  <si>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</si>
  <si>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</si>
  <si>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</si>
  <si>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</si>
  <si>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</si>
  <si>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</si>
  <si>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</si>
  <si>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</si>
  <si>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</si>
  <si>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</si>
  <si>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</si>
  <si>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</si>
  <si>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</si>
  <si>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</si>
  <si>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</si>
  <si>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</si>
  <si>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</si>
  <si>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</si>
  <si>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</si>
  <si>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</si>
  <si>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</si>
  <si>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</si>
  <si>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</si>
  <si>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</si>
  <si>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</si>
  <si>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</si>
  <si>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</si>
  <si>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</si>
  <si>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</si>
  <si>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</si>
  <si>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</si>
  <si>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</si>
  <si>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</si>
  <si>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</si>
  <si>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</si>
  <si>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</si>
  <si>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</si>
  <si>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</si>
  <si>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</si>
  <si>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</si>
  <si>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</si>
  <si>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</si>
  <si>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</si>
  <si>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</si>
  <si>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</si>
  <si>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</si>
  <si>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</si>
  <si>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</si>
  <si>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</si>
  <si>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</si>
  <si>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</si>
  <si>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</si>
  <si>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</si>
  <si>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</si>
  <si>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</si>
  <si>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</si>
  <si>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</si>
  <si>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</si>
  <si>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</si>
  <si>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</si>
  <si>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</si>
  <si>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</si>
  <si>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</si>
  <si>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</si>
  <si>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</si>
  <si>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</si>
  <si>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</si>
  <si>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</si>
  <si>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</si>
  <si>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</si>
  <si>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</si>
  <si>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</si>
  <si>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</si>
  <si>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</si>
  <si>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</si>
  <si>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</si>
  <si>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</si>
  <si>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</si>
  <si>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</si>
  <si>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</si>
  <si>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</si>
  <si>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</si>
  <si>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</si>
  <si>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</si>
  <si>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</si>
  <si>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</si>
  <si>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</si>
  <si>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</si>
  <si>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</si>
  <si>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</si>
  <si>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</si>
  <si>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</si>
  <si>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</si>
  <si>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</si>
  <si>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</si>
  <si>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</si>
  <si>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</si>
  <si>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</si>
  <si>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</si>
  <si>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</si>
  <si>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</si>
  <si>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</si>
  <si>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</si>
  <si>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</si>
  <si>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</si>
  <si>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</si>
  <si>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</si>
  <si>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</si>
  <si>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</si>
  <si>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</si>
  <si>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</si>
  <si>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</si>
  <si>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</si>
  <si>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</si>
  <si>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</si>
  <si>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</si>
  <si>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</si>
  <si>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</si>
  <si>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</si>
  <si>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</si>
  <si>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</si>
  <si>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</si>
  <si>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</si>
  <si>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</si>
  <si>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</si>
  <si>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</si>
  <si>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</si>
  <si>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</si>
  <si>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</si>
  <si>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</si>
  <si>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</si>
  <si>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</si>
  <si>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</si>
  <si>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</si>
  <si>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</si>
  <si>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</si>
  <si>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</si>
  <si>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</si>
  <si>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</si>
  <si>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</si>
  <si>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</si>
  <si>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</si>
  <si>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</si>
  <si>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</si>
  <si>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</si>
  <si>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</si>
  <si>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</si>
  <si>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</si>
  <si>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</si>
  <si>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</si>
  <si>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</si>
  <si>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</si>
  <si>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</si>
  <si>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</si>
  <si>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</si>
  <si>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</si>
  <si>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</si>
  <si>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</si>
  <si>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</si>
  <si>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</si>
  <si>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</si>
  <si>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</si>
  <si>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</si>
  <si>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</si>
  <si>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</si>
  <si>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</si>
  <si>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</si>
  <si>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</si>
  <si>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</si>
  <si>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</si>
  <si>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</si>
  <si>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</si>
  <si>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</si>
  <si>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</si>
  <si>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</si>
  <si>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</si>
  <si>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</si>
  <si>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</si>
  <si>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</si>
  <si>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</si>
  <si>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</si>
  <si>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</si>
  <si>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</si>
  <si>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</si>
  <si>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</si>
  <si>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</si>
  <si>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</si>
  <si>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</si>
  <si>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</si>
  <si>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</si>
  <si>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</si>
  <si>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</si>
  <si>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</si>
  <si>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</si>
  <si>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</si>
  <si>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</si>
  <si>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</si>
  <si>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</si>
  <si>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</si>
  <si>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</si>
  <si>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</si>
  <si>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</si>
  <si>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</si>
  <si>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</si>
  <si>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</si>
  <si>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</si>
  <si>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</si>
  <si>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</si>
  <si>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</si>
  <si>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</si>
  <si>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</si>
  <si>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</si>
  <si>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</si>
  <si>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</si>
  <si>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</si>
  <si>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</si>
  <si>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</si>
  <si>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</si>
  <si>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</si>
  <si>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</si>
  <si>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</si>
  <si>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</si>
  <si>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</si>
  <si>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</si>
  <si>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</si>
  <si>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</si>
  <si>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</si>
  <si>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</si>
  <si>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</si>
  <si>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</si>
  <si>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</si>
  <si>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</si>
  <si>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</si>
  <si>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</si>
  <si>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</si>
  <si>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</si>
  <si>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</si>
  <si>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</si>
  <si>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</si>
  <si>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</si>
  <si>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</si>
  <si>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</si>
  <si>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</si>
  <si>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</si>
  <si>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</si>
  <si>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</si>
  <si>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</si>
  <si>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</si>
  <si>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</si>
  <si>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</si>
  <si>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</si>
  <si>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</si>
  <si>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</si>
  <si>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</si>
  <si>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</si>
  <si>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</si>
  <si>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</si>
  <si>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</si>
  <si>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</si>
  <si>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</si>
  <si>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</si>
  <si>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</si>
  <si>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</si>
  <si>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</si>
  <si>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</si>
  <si>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</si>
  <si>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</si>
  <si>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</si>
  <si>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</si>
  <si>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</si>
  <si>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</si>
  <si>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</si>
  <si>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</si>
  <si>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</si>
  <si>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</si>
  <si>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</si>
  <si>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</si>
  <si>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</si>
  <si>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</si>
  <si>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</si>
  <si>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</si>
  <si>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</si>
  <si>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</si>
  <si>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</si>
  <si>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</si>
  <si>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</si>
  <si>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</si>
  <si>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</si>
  <si>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</si>
  <si>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</si>
  <si>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</si>
  <si>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</si>
  <si>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</si>
  <si>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</si>
  <si>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</si>
  <si>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</si>
  <si>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</si>
  <si>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</si>
  <si>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</si>
  <si>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</si>
  <si>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</si>
  <si>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</si>
  <si>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</si>
  <si>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</si>
  <si>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</si>
  <si>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</si>
  <si>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</si>
  <si>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</si>
  <si>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</si>
  <si>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</si>
  <si>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</si>
  <si>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</si>
  <si>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</si>
  <si>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</si>
  <si>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</si>
  <si>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</si>
  <si>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</si>
  <si>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</si>
  <si>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</si>
  <si>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</si>
  <si>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</si>
  <si>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</si>
  <si>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</si>
  <si>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</si>
  <si>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</si>
  <si>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</si>
  <si>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</si>
  <si>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</si>
  <si>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</si>
  <si>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</si>
  <si>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</si>
  <si>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</si>
  <si>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</si>
  <si>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</si>
  <si>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</si>
  <si>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</si>
  <si>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</si>
  <si>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</si>
  <si>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</si>
  <si>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</si>
  <si>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</si>
  <si>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</si>
  <si>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</si>
  <si>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</si>
  <si>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</si>
  <si>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</si>
  <si>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</si>
  <si>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</si>
  <si>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</si>
  <si>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</si>
  <si>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</si>
  <si>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</si>
  <si>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</si>
  <si>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</si>
  <si>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</si>
  <si>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</si>
  <si>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</si>
  <si>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</si>
  <si>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</si>
  <si>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</si>
  <si>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</si>
  <si>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</si>
  <si>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</si>
  <si>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</si>
  <si>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</si>
  <si>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</si>
  <si>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</si>
  <si>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</si>
  <si>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</si>
  <si>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</si>
  <si>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</si>
  <si>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</si>
  <si>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</si>
  <si>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</si>
  <si>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</si>
  <si>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</si>
  <si>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</si>
  <si>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</si>
  <si>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</si>
  <si>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</si>
  <si>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</si>
  <si>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</si>
  <si>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</si>
  <si>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</si>
  <si>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</si>
  <si>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</si>
  <si>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</si>
  <si>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</si>
  <si>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</si>
  <si>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</si>
  <si>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</si>
  <si>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</si>
  <si>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</si>
  <si>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</si>
  <si>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</si>
  <si>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</si>
  <si>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</si>
  <si>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</si>
  <si>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</si>
  <si>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</si>
  <si>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</si>
  <si>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</si>
  <si>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</si>
  <si>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</si>
  <si>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</si>
  <si>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</si>
  <si>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</si>
  <si>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</si>
  <si>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</si>
  <si>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</si>
  <si>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</si>
  <si>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</si>
  <si>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</si>
  <si>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</si>
  <si>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</si>
  <si>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</si>
  <si>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</si>
  <si>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</si>
  <si>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</si>
  <si>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</si>
  <si>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</si>
  <si>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</si>
  <si>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</si>
  <si>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</si>
  <si>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</si>
  <si>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</si>
  <si>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</si>
  <si>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</si>
  <si>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</si>
  <si>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</si>
  <si>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</si>
  <si>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</si>
  <si>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</si>
  <si>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</si>
  <si>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</si>
  <si>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</si>
  <si>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</si>
  <si>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</si>
  <si>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</si>
  <si>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</si>
  <si>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</si>
  <si>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</si>
  <si>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</si>
  <si>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</si>
  <si>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</si>
  <si>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</si>
  <si>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</si>
  <si>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</si>
  <si>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</si>
  <si>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</si>
  <si>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</si>
  <si>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</si>
  <si>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</si>
  <si>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</si>
  <si>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</si>
  <si>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</si>
  <si>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</si>
  <si>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</si>
  <si>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</si>
  <si>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</si>
  <si>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</si>
  <si>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</si>
  <si>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</si>
  <si>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</si>
  <si>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</si>
  <si>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</si>
  <si>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</si>
  <si>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</si>
  <si>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</si>
  <si>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</si>
  <si>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</si>
  <si>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</si>
  <si>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</si>
  <si>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</si>
  <si>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</si>
  <si>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</si>
  <si>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</si>
  <si>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</si>
  <si>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</si>
  <si>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</si>
  <si>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</si>
  <si>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</si>
  <si>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</si>
  <si>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</si>
  <si>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</si>
  <si>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</si>
  <si>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</si>
  <si>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</si>
  <si>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</si>
  <si>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</si>
  <si>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</si>
  <si>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</si>
  <si>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</si>
  <si>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</si>
  <si>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</si>
  <si>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</si>
  <si>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</si>
  <si>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</si>
  <si>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</si>
  <si>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</si>
  <si>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</si>
  <si>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</si>
  <si>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</si>
  <si>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</si>
  <si>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</si>
  <si>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</si>
  <si>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</si>
  <si>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</si>
  <si>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</si>
  <si>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</si>
  <si>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</si>
  <si>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</si>
  <si>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</si>
  <si>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</si>
  <si>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</si>
  <si>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</si>
  <si>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</si>
  <si>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</si>
  <si>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</si>
  <si>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</si>
  <si>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</si>
  <si>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</si>
  <si>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</si>
  <si>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</si>
  <si>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</si>
  <si>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</si>
  <si>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</si>
  <si>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</si>
  <si>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</si>
  <si>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</si>
  <si>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</si>
  <si>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</si>
  <si>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</si>
  <si>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</si>
  <si>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</si>
  <si>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</si>
  <si>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</si>
  <si>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</si>
  <si>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</si>
  <si>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</si>
  <si>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</si>
  <si>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</si>
  <si>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</si>
  <si>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</si>
  <si>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</si>
  <si>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</si>
  <si>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</si>
  <si>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</si>
  <si>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</si>
  <si>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</si>
  <si>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</si>
  <si>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</si>
  <si>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</si>
  <si>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</si>
  <si>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</si>
  <si>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</si>
  <si>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</si>
  <si>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</si>
  <si>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</si>
  <si>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</si>
  <si>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</si>
  <si>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</si>
  <si>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</si>
  <si>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</si>
  <si>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</si>
  <si>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</si>
  <si>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</si>
  <si>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</si>
  <si>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</si>
  <si>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</si>
  <si>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</si>
  <si>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</si>
  <si>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</si>
  <si>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</si>
  <si>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</si>
  <si>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</si>
  <si>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</si>
  <si>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</si>
  <si>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</si>
  <si>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</si>
  <si>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</si>
  <si>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</si>
  <si>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</si>
  <si>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</si>
  <si>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</si>
  <si>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</si>
  <si>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</si>
  <si>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</si>
  <si>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</si>
  <si>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</si>
  <si>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</si>
  <si>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</si>
  <si>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</si>
  <si>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</si>
  <si>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</si>
  <si>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</si>
  <si>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</si>
  <si>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</si>
  <si>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</si>
  <si>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</si>
  <si>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</si>
  <si>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</si>
  <si>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</si>
  <si>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</si>
  <si>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</si>
  <si>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</si>
  <si>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</si>
  <si>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</si>
  <si>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</si>
  <si>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</si>
  <si>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</si>
  <si>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</si>
  <si>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</si>
  <si>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</si>
  <si>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</si>
  <si>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</si>
  <si>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</si>
  <si>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</si>
  <si>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</si>
  <si>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</si>
  <si>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</si>
  <si>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</si>
  <si>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</si>
  <si>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</si>
  <si>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</si>
  <si>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</si>
  <si>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</si>
  <si>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</si>
  <si>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</si>
  <si>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</si>
  <si>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</si>
  <si>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</si>
  <si>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</si>
  <si>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</si>
  <si>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</si>
  <si>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</si>
  <si>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</si>
  <si>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</si>
  <si>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</si>
  <si>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</si>
  <si>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</si>
  <si>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</si>
  <si>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</si>
  <si>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</si>
  <si>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</si>
  <si>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</si>
  <si>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</si>
  <si>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</si>
  <si>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</si>
  <si>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</si>
  <si>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</si>
  <si>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</si>
  <si>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</si>
  <si>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</si>
  <si>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</si>
  <si>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</si>
  <si>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</si>
  <si>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</si>
  <si>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</si>
  <si>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</si>
  <si>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</si>
  <si>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</si>
  <si>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</si>
  <si>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</si>
  <si>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</si>
  <si>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</si>
  <si>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</si>
  <si>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</si>
  <si>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</si>
  <si>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</si>
  <si>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</si>
  <si>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</si>
  <si>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</si>
  <si>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</si>
  <si>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</si>
  <si>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</si>
  <si>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</si>
  <si>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</si>
  <si>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</si>
  <si>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</si>
  <si>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</si>
  <si>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</si>
  <si>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</si>
  <si>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</si>
  <si>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</si>
  <si>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</si>
  <si>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</si>
  <si>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</si>
  <si>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</si>
  <si>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</si>
  <si>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</si>
  <si>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</si>
  <si>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</si>
  <si>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</si>
  <si>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</si>
  <si>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</si>
  <si>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</si>
  <si>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</si>
  <si>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</si>
  <si>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</si>
  <si>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</si>
  <si>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</si>
  <si>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</si>
  <si>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</si>
  <si>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</si>
  <si>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</si>
  <si>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</si>
  <si>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</si>
  <si>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</si>
  <si>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</si>
  <si>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</si>
  <si>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</si>
  <si>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</si>
  <si>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</si>
  <si>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</si>
  <si>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</si>
  <si>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</si>
  <si>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</si>
  <si>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</si>
  <si>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</si>
  <si>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</si>
  <si>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</si>
  <si>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</si>
  <si>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</si>
  <si>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</si>
  <si>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</si>
  <si>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</si>
  <si>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</si>
  <si>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</si>
  <si>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</si>
  <si>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</si>
  <si>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</si>
  <si>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</si>
  <si>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</si>
  <si>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</si>
  <si>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</si>
  <si>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</si>
  <si>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</si>
  <si>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</si>
  <si>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</si>
  <si>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</si>
  <si>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</si>
  <si>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</si>
  <si>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</si>
  <si>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</si>
  <si>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</si>
  <si>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</si>
  <si>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</si>
  <si>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</si>
  <si>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</si>
  <si>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</si>
  <si>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</si>
  <si>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</si>
  <si>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</si>
  <si>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</si>
  <si>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</si>
  <si>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</si>
  <si>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</si>
  <si>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</si>
  <si>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</si>
  <si>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</si>
  <si>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</si>
  <si>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</si>
  <si>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</si>
  <si>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</si>
  <si>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</si>
  <si>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</si>
  <si>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</si>
  <si>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</si>
  <si>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</si>
  <si>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</si>
  <si>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</si>
  <si>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</si>
  <si>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</si>
  <si>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</si>
  <si>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</si>
  <si>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</si>
  <si>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</si>
  <si>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</si>
  <si>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</si>
  <si>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</si>
  <si>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</si>
  <si>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</si>
  <si>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</si>
  <si>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</si>
  <si>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</si>
  <si>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</si>
  <si>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</si>
  <si>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</si>
  <si>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</si>
  <si>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</si>
  <si>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</si>
  <si>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</si>
  <si>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</si>
  <si>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</si>
  <si>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</si>
  <si>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</si>
  <si>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</si>
  <si>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</si>
  <si>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</si>
  <si>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</si>
  <si>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</si>
  <si>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</si>
  <si>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</si>
  <si>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</si>
  <si>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</si>
  <si>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</si>
  <si>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</si>
  <si>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</si>
  <si>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</si>
  <si>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</si>
  <si>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</si>
  <si>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</si>
  <si>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</si>
  <si>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</si>
  <si>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</si>
  <si>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</si>
  <si>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</si>
  <si>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</si>
  <si>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</si>
  <si>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</si>
  <si>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</si>
  <si>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</si>
  <si>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</si>
  <si>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</si>
  <si>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</si>
  <si>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</si>
  <si>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</si>
  <si>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</si>
  <si>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</si>
  <si>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</si>
  <si>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</si>
  <si>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</si>
  <si>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</si>
  <si>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</si>
  <si>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</si>
  <si>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</si>
  <si>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</si>
  <si>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</si>
  <si>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</si>
  <si>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</si>
  <si>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</si>
  <si>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</si>
  <si>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</si>
  <si>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</si>
  <si>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</si>
  <si>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</si>
  <si>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</si>
  <si>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</si>
  <si>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</si>
  <si>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</si>
  <si>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</si>
  <si>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</si>
  <si>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</si>
  <si>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</si>
  <si>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</si>
  <si>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</si>
  <si>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</si>
  <si>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</si>
  <si>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</si>
  <si>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</si>
  <si>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</si>
  <si>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</si>
  <si>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</si>
  <si>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</si>
  <si>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</si>
  <si>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</si>
  <si>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</si>
  <si>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</si>
  <si>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</si>
  <si>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</si>
  <si>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</si>
  <si>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</si>
  <si>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</si>
  <si>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</si>
  <si>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</si>
  <si>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</si>
  <si>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</si>
  <si>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</si>
  <si>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</si>
  <si>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</si>
  <si>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</si>
  <si>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</si>
  <si>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</si>
  <si>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</si>
  <si>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</si>
  <si>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</si>
  <si>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</si>
  <si>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</si>
  <si>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</si>
  <si>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</si>
  <si>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</si>
  <si>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</si>
  <si>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</si>
  <si>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</si>
  <si>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</si>
  <si>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</si>
  <si>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</si>
  <si>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</si>
  <si>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</si>
  <si>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</si>
  <si>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</si>
  <si>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</si>
  <si>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</si>
  <si>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</si>
  <si>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</si>
  <si>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</si>
  <si>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</si>
  <si>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</si>
  <si>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</si>
  <si>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</si>
  <si>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</si>
  <si>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</si>
  <si>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</si>
  <si>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</si>
  <si>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</si>
  <si>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</si>
  <si>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</si>
  <si>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</si>
  <si>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</si>
  <si>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</si>
  <si>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</si>
  <si>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</si>
  <si>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</si>
  <si>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</si>
  <si>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</si>
  <si>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</si>
  <si>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</si>
  <si>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</si>
  <si>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</si>
  <si>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</si>
  <si>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</si>
  <si>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</si>
  <si>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</si>
  <si>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</si>
  <si>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</si>
  <si>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</si>
  <si>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</si>
  <si>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</si>
  <si>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</si>
  <si>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</si>
  <si>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</si>
  <si>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</si>
  <si>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</si>
  <si>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</si>
  <si>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</si>
  <si>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</si>
  <si>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</si>
  <si>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</si>
  <si>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</si>
  <si>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</si>
  <si>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</si>
  <si>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</si>
  <si>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</si>
  <si>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</si>
  <si>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</si>
  <si>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</si>
  <si>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</si>
  <si>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</si>
  <si>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</si>
  <si>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</si>
  <si>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</si>
  <si>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</si>
  <si>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</si>
  <si>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</si>
  <si>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</si>
  <si>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</si>
  <si>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</si>
  <si>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</si>
  <si>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</si>
  <si>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</si>
  <si>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</si>
  <si>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</si>
  <si>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</si>
  <si>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</si>
  <si>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</si>
  <si>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</si>
  <si>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</si>
  <si>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</si>
  <si>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</si>
  <si>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</si>
  <si>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</si>
  <si>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</si>
  <si>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</si>
  <si>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</si>
  <si>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</si>
  <si>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</si>
  <si>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</si>
  <si>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</si>
  <si>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</si>
  <si>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</si>
  <si>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</si>
  <si>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</si>
  <si>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</si>
  <si>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</si>
  <si>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</si>
  <si>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</si>
  <si>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</si>
  <si>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</si>
  <si>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</si>
  <si>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</si>
  <si>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</si>
  <si>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</si>
  <si>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</si>
  <si>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</si>
  <si>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</si>
  <si>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</si>
  <si>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</si>
  <si>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</si>
  <si>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</si>
  <si>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</si>
  <si>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</si>
  <si>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</si>
  <si>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</si>
  <si>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</si>
  <si>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</si>
  <si>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</si>
  <si>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</si>
  <si>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</si>
  <si>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</si>
  <si>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</si>
  <si>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</si>
  <si>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</si>
  <si>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</si>
  <si>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</si>
  <si>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</si>
  <si>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</si>
  <si>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</si>
  <si>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</si>
  <si>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</si>
  <si>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</si>
  <si>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</si>
  <si>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</si>
  <si>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</si>
  <si>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</si>
  <si>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</si>
  <si>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</si>
  <si>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</si>
  <si>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</si>
  <si>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</si>
  <si>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</si>
  <si>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</si>
  <si>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</si>
  <si>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</si>
  <si>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</si>
  <si>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</si>
  <si>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</si>
  <si>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</si>
  <si>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</si>
  <si>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</si>
  <si>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</si>
  <si>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</si>
  <si>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</si>
  <si>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</si>
  <si>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</si>
  <si>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</si>
  <si>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</si>
  <si>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</si>
  <si>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</si>
  <si>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</si>
  <si>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</si>
  <si>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</si>
  <si>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</si>
  <si>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</si>
  <si>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</si>
  <si>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</si>
  <si>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</si>
  <si>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</si>
  <si>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</si>
  <si>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</si>
  <si>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</si>
  <si>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</si>
  <si>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</si>
  <si>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</si>
  <si>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</si>
  <si>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</si>
  <si>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</si>
  <si>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</si>
  <si>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</si>
  <si>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</si>
  <si>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</si>
  <si>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</si>
  <si>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</si>
  <si>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</si>
  <si>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</si>
  <si>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</si>
  <si>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</si>
  <si>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</si>
  <si>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</si>
  <si>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</si>
  <si>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</si>
  <si>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</si>
  <si>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</si>
  <si>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</si>
  <si>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</si>
  <si>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</si>
  <si>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</si>
  <si>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</si>
  <si>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</si>
  <si>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</si>
  <si>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</si>
  <si>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</si>
  <si>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</si>
  <si>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</si>
  <si>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</si>
  <si>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</si>
  <si>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</si>
  <si>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</si>
  <si>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</si>
  <si>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</si>
  <si>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</si>
  <si>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</si>
  <si>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</si>
  <si>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</si>
  <si>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</si>
  <si>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</si>
  <si>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</si>
  <si>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</si>
  <si>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</si>
  <si>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</si>
  <si>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</si>
  <si>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</si>
  <si>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</si>
  <si>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</si>
  <si>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</si>
  <si>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</si>
  <si>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</si>
  <si>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</si>
  <si>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</si>
  <si>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</si>
  <si>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</si>
  <si>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</si>
  <si>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</si>
  <si>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</si>
  <si>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</si>
  <si>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</si>
  <si>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</si>
  <si>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</si>
  <si>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</si>
  <si>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</si>
  <si>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</si>
  <si>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</si>
  <si>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</si>
  <si>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</si>
  <si>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</si>
  <si>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</si>
  <si>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</si>
  <si>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</si>
  <si>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</si>
  <si>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</si>
  <si>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</si>
  <si>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</si>
  <si>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</si>
  <si>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</si>
  <si>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</si>
  <si>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</si>
  <si>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</si>
  <si>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</si>
  <si>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</si>
  <si>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</si>
  <si>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</si>
  <si>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</si>
  <si>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</si>
  <si>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</si>
  <si>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</si>
  <si>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</si>
  <si>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</si>
  <si>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</si>
  <si>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</si>
  <si>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</si>
  <si>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</si>
  <si>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</si>
  <si>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</si>
  <si>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</si>
  <si>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</si>
  <si>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</si>
  <si>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</si>
  <si>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</si>
  <si>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</si>
  <si>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</si>
  <si>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</si>
  <si>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</si>
  <si>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</si>
  <si>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</si>
  <si>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</si>
  <si>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</si>
  <si>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</si>
  <si>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</si>
  <si>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</si>
  <si>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</si>
  <si>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</si>
  <si>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</si>
  <si>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</si>
  <si>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</si>
  <si>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</si>
  <si>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</si>
  <si>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</si>
  <si>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</si>
  <si>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</si>
  <si>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</si>
  <si>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</si>
  <si>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</si>
  <si>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</si>
  <si>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</si>
  <si>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</si>
  <si>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</si>
  <si>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</si>
  <si>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</si>
  <si>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</si>
  <si>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</si>
  <si>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</si>
  <si>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</si>
  <si>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</si>
  <si>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</si>
  <si>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</si>
  <si>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</si>
  <si>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</si>
  <si>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</si>
  <si>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</si>
  <si>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</si>
  <si>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</si>
  <si>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</si>
  <si>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</si>
  <si>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</si>
  <si>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</si>
  <si>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</si>
  <si>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</si>
  <si>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</si>
  <si>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</si>
  <si>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</si>
  <si>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</si>
  <si>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</si>
  <si>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</si>
  <si>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</si>
  <si>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</si>
  <si>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</si>
  <si>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</si>
  <si>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</si>
  <si>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</si>
  <si>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</si>
  <si>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</si>
  <si>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</si>
  <si>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</si>
  <si>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</si>
  <si>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</si>
  <si>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</si>
  <si>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</si>
  <si>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</si>
  <si>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</si>
  <si>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</si>
  <si>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</si>
  <si>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</si>
  <si>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</si>
  <si>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</si>
  <si>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</si>
  <si>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</si>
  <si>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</si>
  <si>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</si>
  <si>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</si>
  <si>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</si>
  <si>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</si>
  <si>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</si>
  <si>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</si>
  <si>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</si>
  <si>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</si>
  <si>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</si>
  <si>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</si>
  <si>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</si>
  <si>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</si>
  <si>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</si>
  <si>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</si>
  <si>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</si>
  <si>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</si>
  <si>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</si>
  <si>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</si>
  <si>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</si>
  <si>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</si>
  <si>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</si>
  <si>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</si>
  <si>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</si>
  <si>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</si>
  <si>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</si>
  <si>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</si>
  <si>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</si>
  <si>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</si>
  <si>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</si>
  <si>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</si>
  <si>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</si>
  <si>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</si>
  <si>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</si>
  <si>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</si>
  <si>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</si>
  <si>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</si>
  <si>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</si>
  <si>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</si>
  <si>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</si>
  <si>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</si>
  <si>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</si>
  <si>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</si>
  <si>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</si>
  <si>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</si>
  <si>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</si>
  <si>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</si>
  <si>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</si>
  <si>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</si>
  <si>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</si>
  <si>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</si>
  <si>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</si>
  <si>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</si>
  <si>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</si>
  <si>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</si>
  <si>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</si>
  <si>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</si>
  <si>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</si>
  <si>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</si>
  <si>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</si>
  <si>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</si>
  <si>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</si>
  <si>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</si>
  <si>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</si>
  <si>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</si>
  <si>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</si>
  <si>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</si>
  <si>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</si>
  <si>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</si>
  <si>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</si>
  <si>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</si>
  <si>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</si>
  <si>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</si>
  <si>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</si>
  <si>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</si>
  <si>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</si>
  <si>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</si>
  <si>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</si>
  <si>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</si>
  <si>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</si>
  <si>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</si>
  <si>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</si>
  <si>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</si>
  <si>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</si>
  <si>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</si>
  <si>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</si>
  <si>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</si>
  <si>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</si>
  <si>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</si>
  <si>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</si>
  <si>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</si>
  <si>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</si>
  <si>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</si>
  <si>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</si>
  <si>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</si>
  <si>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</si>
  <si>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</si>
  <si>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</si>
  <si>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</si>
  <si>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</si>
  <si>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</si>
  <si>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</si>
  <si>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</si>
  <si>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</si>
  <si>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</si>
  <si>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</si>
  <si>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</si>
  <si>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</si>
  <si>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</si>
  <si>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</si>
  <si>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</si>
  <si>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</si>
  <si>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</si>
  <si>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</si>
  <si>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</si>
  <si>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</si>
  <si>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</si>
  <si>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</si>
  <si>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</si>
  <si>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</si>
  <si>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</si>
  <si>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</si>
  <si>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</si>
  <si>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</si>
  <si>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</si>
  <si>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</si>
  <si>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</si>
  <si>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</si>
  <si>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</si>
  <si>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</si>
  <si>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</si>
  <si>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</si>
  <si>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</si>
  <si>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</si>
  <si>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</si>
  <si>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</si>
  <si>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</si>
  <si>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</si>
  <si>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</si>
  <si>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</si>
  <si>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</si>
  <si>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</si>
  <si>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</si>
  <si>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</si>
  <si>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</si>
  <si>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</si>
  <si>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</si>
  <si>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</si>
  <si>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</si>
  <si>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</si>
  <si>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</si>
  <si>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</si>
  <si>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</si>
  <si>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</si>
  <si>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</si>
  <si>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</si>
  <si>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</si>
  <si>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</si>
  <si>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</si>
  <si>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</si>
  <si>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</si>
  <si>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</si>
  <si>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</si>
  <si>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</si>
  <si>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</si>
  <si>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</si>
  <si>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</si>
  <si>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</si>
  <si>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</si>
  <si>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</si>
  <si>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</si>
  <si>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</si>
  <si>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</si>
  <si>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</si>
  <si>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</si>
  <si>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</si>
  <si>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</si>
  <si>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</si>
  <si>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</si>
  <si>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</si>
  <si>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</si>
  <si>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</si>
  <si>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</si>
  <si>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</si>
  <si>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</si>
  <si>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</si>
  <si>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</si>
  <si>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</si>
  <si>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</si>
  <si>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</si>
  <si>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</si>
  <si>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</si>
  <si>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</si>
  <si>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</si>
  <si>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</si>
  <si>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</si>
  <si>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</si>
  <si>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</si>
  <si>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</si>
  <si>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</si>
  <si>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</si>
  <si>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</si>
  <si>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</si>
  <si>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</si>
  <si>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</si>
  <si>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</si>
  <si>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</si>
  <si>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</si>
  <si>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</si>
  <si>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</si>
  <si>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</si>
  <si>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</si>
  <si>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</si>
  <si>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</si>
  <si>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</si>
  <si>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</si>
  <si>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</si>
  <si>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</si>
  <si>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</si>
  <si>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</si>
  <si>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</si>
  <si>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</si>
  <si>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</si>
  <si>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</si>
  <si>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</si>
  <si>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</si>
  <si>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</si>
  <si>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</si>
  <si>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</si>
  <si>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</si>
  <si>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</si>
  <si>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</si>
  <si>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</si>
  <si>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</si>
  <si>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</si>
  <si>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</si>
  <si>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</si>
  <si>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</si>
  <si>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</si>
  <si>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</si>
  <si>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</si>
  <si>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</si>
  <si>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</si>
  <si>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</si>
  <si>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</si>
  <si>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</si>
  <si>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</si>
  <si>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</si>
  <si>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</si>
  <si>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</si>
  <si>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</si>
  <si>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</si>
  <si>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</si>
  <si>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</si>
  <si>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</si>
  <si>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</si>
  <si>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</si>
  <si>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</si>
  <si>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</si>
  <si>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</si>
  <si>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</si>
  <si>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</si>
  <si>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</si>
  <si>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</si>
  <si>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</si>
  <si>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</si>
  <si>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</si>
  <si>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</si>
  <si>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</si>
  <si>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</si>
  <si>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</si>
  <si>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</si>
  <si>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</si>
  <si>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</si>
  <si>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</si>
  <si>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</si>
  <si>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</si>
  <si>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</si>
  <si>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</si>
  <si>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</si>
  <si>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</si>
  <si>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</si>
  <si>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</si>
  <si>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</si>
  <si>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</si>
  <si>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</si>
  <si>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</si>
  <si>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</si>
  <si>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</si>
  <si>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</si>
  <si>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</si>
  <si>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</si>
  <si>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</si>
  <si>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</si>
  <si>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</si>
  <si>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</si>
  <si>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</si>
  <si>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</si>
  <si>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</si>
  <si>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</si>
  <si>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</si>
  <si>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</si>
  <si>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</si>
  <si>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</si>
  <si>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</si>
  <si>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</si>
  <si>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</si>
  <si>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</si>
  <si>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</si>
  <si>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</si>
  <si>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</si>
  <si>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</si>
  <si>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</si>
  <si>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</si>
  <si>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</si>
  <si>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</si>
  <si>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</si>
  <si>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</si>
  <si>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</si>
  <si>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</si>
  <si>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</si>
  <si>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</si>
  <si>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</si>
  <si>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</si>
  <si>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</si>
  <si>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</si>
  <si>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</si>
  <si>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</si>
  <si>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</si>
  <si>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</si>
  <si>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</si>
  <si>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</si>
  <si>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</si>
  <si>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</si>
  <si>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</si>
  <si>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</si>
  <si>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</si>
  <si>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</si>
  <si>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</si>
  <si>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</si>
  <si>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</si>
  <si>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</si>
  <si>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</si>
  <si>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</si>
  <si>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</si>
  <si>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</si>
  <si>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</si>
  <si>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</si>
  <si>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</si>
  <si>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</si>
  <si>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</si>
  <si>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</si>
  <si>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</si>
  <si>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</si>
  <si>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</si>
  <si>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</si>
  <si>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</si>
  <si>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</si>
  <si>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</si>
  <si>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</si>
  <si>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</si>
  <si>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</si>
  <si>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</si>
  <si>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</si>
  <si>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</si>
  <si>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</si>
  <si>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</si>
  <si>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</si>
  <si>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</si>
  <si>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</si>
  <si>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</si>
  <si>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</si>
  <si>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</si>
  <si>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</si>
  <si>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</si>
  <si>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</si>
  <si>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</si>
  <si>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</si>
  <si>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</si>
  <si>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</si>
  <si>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</si>
  <si>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</si>
  <si>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</si>
  <si>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</si>
  <si>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</si>
  <si>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</si>
  <si>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</si>
  <si>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</si>
  <si>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</si>
  <si>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</si>
  <si>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</si>
  <si>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</si>
  <si>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</si>
  <si>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</si>
  <si>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</si>
  <si>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</si>
  <si>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</si>
  <si>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</si>
  <si>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</si>
  <si>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</si>
  <si>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</si>
  <si>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</si>
  <si>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</si>
  <si>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</si>
  <si>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</si>
  <si>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</si>
  <si>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</si>
  <si>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</si>
  <si>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</si>
  <si>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</si>
  <si>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</si>
  <si>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</si>
  <si>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</si>
  <si>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</si>
  <si>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</si>
  <si>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</si>
  <si>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</si>
  <si>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</si>
  <si>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</si>
  <si>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</si>
  <si>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</si>
  <si>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</si>
  <si>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</si>
  <si>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</si>
  <si>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</si>
  <si>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</si>
  <si>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</si>
  <si>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</si>
  <si>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</si>
  <si>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</si>
  <si>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</si>
  <si>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</si>
  <si>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</si>
  <si>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</si>
  <si>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</si>
  <si>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</si>
  <si>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</si>
  <si>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</si>
  <si>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</si>
  <si>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</si>
  <si>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</si>
  <si>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</si>
  <si>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</si>
  <si>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</si>
  <si>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</si>
  <si>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</si>
  <si>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</si>
  <si>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</si>
  <si>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</si>
  <si>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</si>
  <si>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</si>
  <si>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</si>
  <si>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</si>
  <si>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</si>
  <si>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</si>
  <si>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</si>
  <si>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</si>
  <si>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</si>
  <si>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</si>
  <si>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</si>
  <si>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</si>
  <si>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</si>
  <si>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</si>
  <si>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</si>
  <si>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</si>
  <si>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</si>
  <si>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</si>
  <si>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</si>
  <si>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</si>
  <si>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</si>
  <si>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</si>
  <si>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</si>
  <si>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</si>
  <si>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</si>
  <si>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</si>
  <si>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</si>
  <si>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</si>
  <si>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</si>
  <si>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</si>
  <si>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</si>
  <si>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</si>
  <si>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</si>
  <si>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</si>
  <si>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</si>
  <si>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</si>
  <si>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</si>
  <si>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</si>
  <si>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</si>
  <si>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</si>
  <si>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</si>
  <si>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</si>
  <si>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</si>
  <si>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</si>
  <si>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</si>
  <si>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</si>
  <si>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</si>
  <si>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</si>
  <si>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</si>
  <si>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</si>
  <si>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</si>
  <si>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</si>
  <si>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</si>
  <si>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</si>
  <si>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</si>
  <si>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</si>
  <si>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</si>
  <si>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</si>
  <si>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</si>
  <si>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</si>
  <si>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</si>
  <si>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</si>
  <si>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</si>
  <si>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</si>
  <si>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</si>
  <si>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</si>
  <si>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</si>
  <si>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</si>
  <si>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</si>
  <si>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</si>
  <si>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</si>
  <si>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</si>
  <si>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</si>
  <si>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</si>
  <si>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</si>
  <si>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</si>
  <si>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</si>
  <si>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</si>
  <si>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</si>
  <si>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</si>
  <si>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</si>
  <si>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</si>
  <si>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</si>
  <si>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</si>
  <si>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</si>
  <si>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</si>
  <si>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</si>
  <si>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</si>
  <si>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</si>
  <si>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</si>
  <si>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</si>
  <si>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</si>
  <si>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</si>
  <si>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</si>
  <si>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</si>
  <si>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</si>
  <si>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</si>
  <si>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</si>
  <si>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</si>
  <si>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</si>
  <si>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</si>
  <si>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</si>
  <si>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</si>
  <si>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</si>
  <si>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</si>
  <si>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</si>
  <si>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</si>
  <si>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</si>
  <si>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</si>
  <si>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</si>
  <si>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</si>
  <si>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</si>
  <si>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</si>
  <si>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</si>
  <si>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</si>
  <si>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</si>
  <si>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</si>
  <si>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</si>
  <si>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</si>
  <si>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</si>
  <si>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</si>
  <si>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</si>
  <si>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</si>
  <si>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</si>
  <si>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</si>
  <si>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</si>
  <si>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</si>
  <si>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</si>
  <si>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</si>
  <si>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</si>
  <si>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</si>
  <si>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</si>
  <si>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</si>
  <si>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</si>
  <si>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</si>
  <si>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</si>
  <si>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</si>
  <si>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</si>
  <si>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</si>
  <si>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</si>
  <si>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</si>
  <si>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</si>
  <si>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</si>
  <si>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</si>
  <si>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</si>
  <si>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</si>
  <si>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</si>
  <si>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</si>
  <si>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</si>
  <si>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</si>
  <si>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</si>
  <si>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</si>
  <si>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</si>
  <si>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</si>
  <si>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</si>
  <si>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</si>
  <si>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</si>
  <si>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</si>
  <si>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</si>
  <si>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</si>
  <si>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</si>
  <si>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</si>
  <si>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</si>
  <si>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</si>
  <si>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</si>
  <si>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</si>
  <si>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</si>
  <si>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</si>
  <si>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</si>
  <si>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</si>
  <si>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</si>
  <si>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</si>
  <si>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</si>
  <si>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</si>
  <si>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</si>
  <si>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</si>
  <si>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</si>
  <si>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</si>
  <si>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</si>
  <si>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</si>
  <si>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</si>
  <si>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</si>
  <si>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</si>
  <si>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</si>
  <si>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</si>
  <si>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</si>
  <si>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</si>
  <si>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</si>
  <si>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</si>
  <si>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</si>
  <si>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</si>
  <si>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</si>
  <si>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</si>
  <si>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</si>
  <si>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</si>
  <si>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</si>
  <si>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</si>
  <si>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</si>
  <si>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</si>
  <si>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</si>
  <si>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</si>
  <si>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</si>
  <si>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</si>
  <si>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</si>
  <si>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</si>
  <si>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</si>
  <si>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</si>
  <si>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</si>
  <si>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</si>
  <si>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</si>
  <si>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</si>
  <si>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</si>
  <si>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</si>
  <si>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</si>
  <si>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</si>
  <si>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</si>
  <si>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</si>
  <si>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</si>
  <si>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</si>
  <si>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</si>
  <si>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</si>
  <si>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</si>
  <si>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</si>
  <si>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</si>
  <si>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</si>
  <si>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</si>
  <si>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</si>
  <si>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</si>
  <si>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</si>
  <si>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</si>
  <si>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</si>
  <si>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</si>
  <si>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</si>
  <si>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</si>
  <si>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</si>
  <si>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</si>
  <si>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</si>
  <si>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</si>
  <si>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</si>
  <si>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</si>
  <si>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</si>
  <si>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</si>
  <si>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</si>
  <si>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</si>
  <si>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</si>
  <si>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</si>
  <si>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</si>
  <si>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</si>
  <si>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</si>
  <si>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</si>
  <si>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</si>
  <si>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</si>
  <si>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</si>
  <si>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</si>
  <si>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</si>
  <si>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</si>
  <si>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</si>
  <si>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</si>
  <si>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</si>
  <si>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</si>
  <si>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</si>
  <si>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</si>
  <si>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</si>
  <si>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</si>
  <si>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</si>
  <si>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</si>
  <si>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</si>
  <si>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</si>
  <si>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</si>
  <si>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</si>
  <si>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</si>
  <si>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</si>
  <si>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</si>
  <si>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</si>
  <si>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</si>
  <si>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</si>
  <si>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</si>
  <si>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</si>
  <si>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</si>
  <si>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</si>
  <si>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</si>
  <si>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</si>
  <si>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</si>
  <si>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</si>
  <si>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</si>
  <si>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</si>
  <si>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</si>
  <si>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</si>
  <si>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</si>
  <si>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</si>
  <si>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</si>
  <si>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</si>
  <si>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</si>
  <si>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</si>
  <si>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</si>
  <si>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</si>
  <si>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</si>
  <si>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</si>
  <si>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</si>
  <si>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</si>
  <si>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</si>
  <si>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</si>
  <si>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</si>
  <si>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</si>
  <si>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</si>
  <si>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</si>
  <si>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</si>
  <si>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</si>
  <si>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</si>
  <si>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</si>
  <si>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</si>
  <si>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</si>
  <si>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</si>
  <si>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</si>
  <si>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</si>
  <si>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</si>
  <si>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</si>
  <si>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</si>
  <si>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</si>
  <si>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</si>
  <si>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</si>
  <si>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</si>
  <si>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</si>
  <si>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</si>
  <si>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</si>
  <si>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</si>
  <si>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</si>
  <si>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</si>
  <si>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</si>
  <si>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</si>
  <si>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</si>
  <si>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</si>
  <si>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</si>
  <si>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</si>
  <si>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</si>
  <si>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</si>
  <si>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</si>
  <si>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</si>
  <si>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</si>
  <si>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</si>
  <si>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</si>
  <si>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</si>
  <si>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</si>
  <si>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</si>
  <si>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</si>
  <si>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</si>
  <si>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</si>
  <si>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</si>
  <si>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</si>
  <si>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</si>
  <si>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</si>
  <si>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</si>
  <si>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</si>
  <si>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</si>
  <si>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</si>
  <si>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</si>
  <si>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</si>
  <si>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</si>
  <si>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</si>
  <si>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</si>
  <si>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</si>
  <si>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</si>
  <si>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</si>
  <si>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</si>
  <si>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</si>
  <si>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</si>
  <si>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</si>
  <si>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</si>
  <si>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</si>
  <si>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</si>
  <si>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</si>
  <si>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</si>
  <si>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</si>
  <si>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</si>
  <si>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</si>
  <si>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</si>
  <si>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</si>
  <si>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</si>
  <si>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</si>
  <si>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</si>
  <si>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</si>
  <si>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</si>
  <si>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</si>
  <si>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</si>
  <si>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</si>
  <si>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</si>
  <si>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</si>
  <si>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</si>
  <si>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</si>
  <si>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</si>
  <si>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</si>
  <si>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</si>
  <si>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</si>
  <si>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</si>
  <si>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</si>
  <si>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</si>
  <si>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</si>
  <si>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</si>
  <si>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</si>
  <si>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</si>
  <si>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</si>
  <si>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</si>
  <si>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</si>
  <si>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</si>
  <si>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</si>
  <si>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</si>
  <si>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</si>
  <si>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</si>
  <si>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</si>
  <si>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</si>
  <si>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</si>
  <si>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</si>
  <si>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</si>
  <si>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</si>
  <si>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</si>
  <si>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</si>
  <si>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</si>
  <si>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</si>
  <si>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</si>
  <si>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</si>
  <si>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</si>
  <si>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</si>
  <si>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</si>
  <si>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</si>
  <si>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</si>
  <si>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</si>
  <si>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</si>
  <si>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</si>
  <si>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</si>
  <si>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</si>
  <si>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</si>
  <si>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</si>
  <si>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</si>
  <si>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</si>
  <si>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</si>
  <si>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</si>
  <si>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</si>
  <si>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</si>
  <si>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</si>
  <si>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</si>
  <si>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</si>
  <si>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</si>
  <si>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</si>
  <si>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</si>
  <si>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</si>
  <si>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</si>
  <si>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</si>
  <si>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</si>
  <si>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</si>
  <si>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</si>
  <si>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</si>
  <si>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</si>
  <si>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</si>
  <si>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</si>
  <si>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</si>
  <si>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</si>
  <si>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</si>
  <si>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</si>
  <si>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</si>
  <si>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</si>
  <si>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</si>
  <si>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</si>
  <si>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</si>
  <si>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</si>
  <si>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</si>
  <si>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</si>
  <si>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</si>
  <si>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</si>
  <si>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</si>
  <si>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</si>
  <si>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</si>
  <si>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</si>
  <si>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</si>
  <si>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</si>
  <si>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</si>
  <si>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</si>
  <si>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</si>
  <si>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</si>
  <si>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</si>
  <si>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</si>
  <si>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</si>
  <si>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</si>
  <si>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</si>
  <si>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</si>
  <si>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</si>
  <si>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</si>
  <si>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</si>
  <si>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</si>
  <si>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</si>
  <si>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</si>
  <si>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</si>
  <si>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</si>
  <si>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</si>
  <si>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</si>
  <si>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</si>
  <si>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</si>
  <si>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</si>
  <si>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</si>
  <si>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</si>
  <si>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</si>
  <si>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</si>
  <si>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</si>
  <si>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</si>
  <si>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</si>
  <si>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</si>
  <si>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</si>
  <si>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</si>
  <si>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</si>
  <si>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</si>
  <si>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</si>
  <si>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</si>
  <si>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</si>
  <si>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</si>
  <si>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</si>
  <si>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</si>
  <si>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</si>
  <si>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</si>
  <si>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</si>
  <si>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</si>
  <si>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</si>
  <si>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</si>
  <si>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</si>
  <si>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</si>
  <si>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</si>
  <si>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</si>
  <si>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</si>
  <si>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</si>
  <si>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</si>
  <si>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</si>
  <si>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</si>
  <si>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</si>
  <si>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</si>
  <si>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</si>
  <si>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</si>
  <si>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</si>
  <si>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</si>
  <si>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</si>
  <si>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</si>
  <si>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</si>
  <si>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</si>
  <si>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</si>
  <si>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</si>
  <si>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</si>
  <si>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</si>
  <si>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</si>
  <si>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</si>
  <si>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</si>
  <si>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</si>
  <si>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</si>
  <si>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</si>
  <si>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</si>
  <si>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</si>
  <si>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</si>
  <si>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</si>
  <si>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</si>
  <si>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</si>
  <si>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</si>
  <si>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</si>
  <si>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</si>
  <si>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</si>
  <si>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</si>
  <si>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</si>
  <si>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</si>
  <si>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</si>
  <si>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</si>
  <si>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</si>
  <si>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</si>
  <si>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</si>
  <si>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</si>
  <si>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</si>
  <si>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</si>
  <si>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</si>
  <si>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</si>
  <si>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</si>
  <si>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</si>
  <si>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</si>
  <si>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</si>
  <si>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</si>
  <si>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</si>
  <si>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</si>
  <si>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</si>
  <si>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</si>
  <si>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</si>
  <si>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</si>
  <si>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</si>
  <si>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</si>
  <si>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</si>
  <si>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</si>
  <si>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</si>
  <si>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</si>
  <si>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</si>
  <si>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</si>
  <si>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</si>
  <si>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</si>
  <si>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</si>
  <si>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</si>
  <si>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</si>
  <si>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</si>
  <si>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</si>
  <si>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</si>
  <si>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</si>
  <si>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</si>
  <si>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</si>
  <si>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</si>
  <si>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</si>
  <si>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</si>
  <si>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</si>
  <si>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</si>
  <si>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</si>
  <si>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</si>
  <si>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</si>
  <si>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</si>
  <si>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</si>
  <si>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</si>
  <si>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</si>
  <si>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</si>
  <si>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</si>
  <si>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</si>
  <si>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</si>
  <si>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</si>
  <si>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</si>
  <si>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</si>
  <si>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</si>
  <si>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</si>
  <si>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</si>
  <si>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</si>
  <si>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</si>
  <si>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</si>
  <si>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</si>
  <si>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</si>
  <si>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</si>
  <si>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</si>
  <si>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</si>
  <si>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</si>
  <si>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</si>
  <si>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</si>
  <si>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</si>
  <si>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</si>
  <si>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</si>
  <si>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</si>
  <si>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</si>
  <si>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</si>
  <si>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</si>
  <si>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</si>
  <si>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</si>
  <si>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</si>
  <si>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</si>
  <si>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</si>
  <si>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</si>
  <si>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</si>
  <si>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</si>
  <si>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</si>
  <si>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</si>
  <si>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</si>
  <si>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</si>
  <si>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</si>
  <si>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</si>
  <si>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</si>
  <si>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</si>
  <si>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</si>
  <si>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</si>
  <si>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</si>
  <si>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</si>
  <si>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</si>
  <si>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</si>
  <si>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</si>
  <si>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</si>
  <si>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</si>
  <si>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</si>
  <si>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</si>
  <si>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</si>
  <si>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</si>
  <si>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</si>
  <si>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</si>
  <si>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</si>
  <si>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</si>
  <si>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</si>
  <si>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</si>
  <si>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</si>
  <si>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</si>
  <si>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</si>
  <si>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</si>
  <si>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</si>
  <si>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</si>
  <si>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</si>
  <si>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</si>
  <si>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</si>
  <si>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</si>
  <si>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</si>
  <si>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</si>
  <si>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</si>
  <si>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</si>
  <si>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</si>
  <si>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</si>
  <si>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</si>
  <si>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</si>
  <si>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</si>
  <si>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</si>
  <si>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</si>
  <si>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</si>
  <si>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</si>
  <si>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</si>
  <si>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</si>
  <si>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</si>
  <si>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</si>
  <si>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</si>
  <si>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</si>
  <si>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</si>
  <si>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</si>
  <si>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</si>
  <si>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</si>
  <si>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</si>
  <si>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</si>
  <si>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</si>
  <si>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</si>
  <si>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</si>
  <si>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</si>
  <si>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</si>
  <si>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</si>
  <si>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</si>
  <si>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</si>
  <si>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</si>
  <si>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</si>
  <si>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</si>
  <si>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</si>
  <si>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</si>
  <si>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</si>
  <si>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</si>
  <si>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</si>
  <si>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</si>
  <si>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</si>
  <si>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</si>
  <si>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</si>
  <si>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</si>
  <si>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</si>
  <si>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</si>
  <si>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</si>
  <si>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</si>
  <si>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</si>
  <si>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</si>
  <si>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</si>
  <si>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</si>
  <si>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</si>
  <si>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</si>
  <si>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</si>
  <si>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</si>
  <si>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</si>
  <si>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</si>
  <si>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</si>
  <si>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</si>
  <si>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</si>
  <si>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</si>
  <si>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</si>
  <si>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</si>
  <si>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</si>
  <si>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</si>
  <si>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</si>
  <si>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</si>
  <si>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</si>
  <si>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</si>
  <si>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</si>
  <si>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</si>
  <si>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</si>
  <si>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</si>
  <si>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</si>
  <si>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</si>
  <si>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</si>
  <si>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</si>
  <si>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</si>
  <si>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</si>
  <si>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</si>
  <si>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</si>
  <si>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</si>
  <si>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</si>
  <si>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</si>
  <si>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</si>
  <si>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</si>
  <si>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</si>
  <si>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</si>
  <si>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</si>
  <si>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</si>
  <si>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</si>
  <si>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</si>
  <si>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</si>
  <si>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</si>
  <si>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</si>
  <si>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</si>
  <si>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</si>
  <si>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</si>
  <si>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</si>
  <si>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</si>
  <si>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</si>
  <si>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</si>
  <si>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</si>
  <si>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</si>
  <si>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</si>
  <si>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</si>
  <si>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</si>
  <si>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</si>
  <si>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</si>
  <si>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</si>
  <si>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</si>
  <si>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</si>
  <si>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</si>
  <si>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</si>
  <si>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</si>
  <si>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</si>
  <si>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</si>
  <si>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</si>
  <si>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</si>
  <si>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</si>
  <si>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</si>
  <si>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</si>
  <si>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</si>
  <si>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</si>
  <si>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</si>
  <si>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</si>
  <si>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</si>
  <si>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</si>
  <si>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</si>
  <si>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</si>
  <si>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</si>
  <si>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</si>
  <si>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</si>
  <si>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</si>
  <si>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</si>
  <si>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</si>
  <si>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</si>
  <si>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</si>
  <si>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</si>
  <si>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</si>
  <si>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</si>
  <si>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</si>
  <si>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</si>
  <si>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</si>
  <si>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</si>
  <si>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</si>
  <si>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</si>
  <si>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</si>
  <si>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</si>
  <si>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</si>
  <si>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</si>
  <si>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</si>
  <si>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</si>
  <si>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</si>
  <si>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</si>
  <si>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</si>
  <si>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</si>
  <si>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</si>
  <si>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</si>
  <si>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</si>
  <si>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</si>
  <si>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</si>
  <si>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</si>
  <si>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</si>
  <si>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</si>
  <si>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</si>
  <si>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</si>
  <si>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</si>
  <si>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</si>
  <si>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</si>
  <si>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</si>
  <si>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</si>
  <si>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</si>
  <si>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</si>
  <si>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</si>
  <si>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</si>
  <si>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</si>
  <si>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</si>
  <si>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</si>
  <si>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</si>
  <si>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</si>
  <si>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</si>
  <si>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</si>
  <si>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</si>
  <si>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</si>
  <si>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</si>
  <si>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</si>
  <si>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</si>
  <si>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</si>
  <si>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</si>
  <si>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</si>
  <si>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</si>
  <si>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</si>
  <si>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</si>
  <si>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</si>
  <si>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</si>
  <si>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</si>
  <si>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</si>
  <si>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</si>
  <si>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</si>
  <si>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</si>
  <si>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</si>
  <si>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</si>
  <si>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</si>
  <si>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</si>
  <si>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</si>
  <si>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</si>
  <si>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</si>
  <si>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</si>
  <si>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</si>
  <si>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</si>
  <si>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</si>
  <si>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</si>
  <si>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</si>
  <si>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</si>
  <si>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</si>
  <si>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</si>
  <si>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</si>
  <si>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</si>
  <si>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</si>
  <si>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</si>
  <si>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</si>
  <si>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</si>
  <si>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</si>
  <si>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</si>
  <si>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</si>
  <si>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</si>
  <si>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</si>
  <si>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</si>
  <si>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</si>
  <si>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</si>
  <si>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</si>
  <si>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</si>
  <si>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</si>
  <si>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</si>
  <si>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</si>
  <si>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</si>
  <si>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</si>
  <si>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</si>
  <si>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</si>
  <si>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</si>
  <si>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</si>
  <si>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</si>
  <si>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</si>
  <si>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</si>
  <si>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</si>
  <si>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</si>
  <si>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</si>
  <si>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</si>
  <si>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</si>
  <si>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</si>
  <si>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</si>
  <si>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</si>
  <si>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</si>
  <si>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</si>
  <si>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</si>
  <si>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</si>
  <si>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</si>
  <si>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</si>
  <si>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</si>
  <si>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</si>
  <si>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</si>
  <si>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</si>
  <si>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</si>
  <si>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</si>
  <si>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</si>
  <si>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</si>
  <si>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</si>
  <si>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</si>
  <si>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</si>
  <si>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</si>
  <si>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</si>
  <si>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</si>
  <si>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</si>
  <si>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</si>
  <si>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</si>
  <si>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</si>
  <si>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</si>
  <si>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</si>
  <si>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</si>
  <si>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</si>
  <si>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</si>
  <si>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</si>
  <si>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</si>
  <si>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</si>
  <si>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</si>
  <si>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</si>
  <si>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</si>
  <si>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</si>
  <si>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</si>
  <si>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</si>
  <si>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</si>
  <si>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</si>
  <si>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</si>
  <si>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</si>
  <si>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</si>
  <si>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</si>
  <si>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</si>
  <si>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</si>
  <si>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</si>
  <si>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</si>
  <si>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</si>
  <si>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</si>
  <si>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</si>
  <si>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</si>
  <si>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</si>
  <si>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</si>
  <si>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</si>
  <si>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</si>
  <si>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</si>
  <si>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</si>
  <si>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</si>
  <si>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</si>
  <si>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</si>
  <si>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</si>
  <si>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</si>
  <si>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</si>
  <si>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</si>
  <si>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</si>
  <si>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</si>
  <si>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</si>
  <si>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</si>
  <si>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</si>
  <si>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</si>
  <si>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</si>
  <si>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</si>
  <si>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</si>
  <si>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</si>
  <si>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</si>
  <si>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</si>
  <si>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</si>
  <si>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</si>
  <si>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</si>
  <si>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</si>
  <si>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</si>
  <si>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</si>
  <si>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</si>
  <si>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</si>
  <si>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</si>
  <si>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</si>
  <si>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</si>
  <si>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</si>
  <si>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</si>
  <si>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</si>
  <si>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</si>
  <si>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</si>
  <si>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</si>
  <si>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</si>
  <si>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</si>
  <si>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</si>
  <si>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</si>
  <si>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</si>
  <si>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</si>
  <si>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</si>
  <si>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</si>
  <si>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</si>
  <si>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</si>
  <si>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</si>
  <si>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</si>
  <si>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</si>
  <si>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</si>
  <si>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</si>
  <si>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</si>
  <si>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</si>
  <si>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</si>
  <si>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</si>
  <si>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</si>
  <si>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</si>
  <si>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</si>
  <si>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</si>
  <si>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</si>
  <si>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</si>
  <si>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</si>
  <si>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</si>
  <si>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</si>
  <si>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</si>
  <si>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</si>
  <si>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</si>
  <si>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</si>
  <si>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</si>
  <si>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</si>
  <si>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</si>
  <si>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</si>
  <si>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</si>
  <si>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</si>
  <si>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</si>
  <si>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</si>
  <si>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</si>
  <si>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</si>
  <si>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</si>
  <si>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</si>
  <si>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</si>
  <si>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</si>
  <si>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</si>
  <si>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</si>
  <si>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</si>
  <si>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</si>
  <si>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</si>
  <si>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</si>
  <si>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</si>
  <si>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</si>
  <si>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</si>
  <si>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</si>
  <si>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</si>
  <si>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</si>
  <si>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</si>
  <si>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</si>
  <si>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</si>
  <si>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</si>
  <si>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</si>
  <si>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</si>
  <si>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</si>
  <si>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</si>
  <si>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</si>
  <si>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</si>
  <si>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</si>
  <si>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</si>
  <si>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</si>
  <si>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</si>
  <si>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</si>
  <si>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</si>
  <si>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</si>
  <si>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</si>
  <si>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</si>
  <si>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</si>
  <si>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</si>
  <si>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</si>
  <si>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</si>
  <si>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</si>
  <si>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</si>
  <si>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</si>
  <si>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</si>
  <si>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</si>
  <si>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</si>
  <si>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</si>
  <si>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</si>
  <si>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</si>
  <si>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</si>
  <si>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</si>
  <si>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</si>
  <si>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</si>
  <si>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</si>
  <si>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</si>
  <si>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</si>
  <si>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</si>
  <si>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</si>
  <si>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</si>
  <si>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</si>
  <si>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</si>
  <si>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</si>
  <si>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</si>
  <si>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</si>
  <si>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</si>
  <si>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</si>
  <si>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</si>
  <si>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</si>
  <si>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</si>
  <si>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</si>
  <si>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</si>
  <si>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</si>
  <si>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</si>
  <si>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</si>
  <si>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</si>
  <si>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</si>
  <si>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</si>
  <si>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</si>
  <si>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</si>
  <si>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</si>
  <si>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</si>
  <si>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</si>
  <si>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</si>
  <si>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</si>
  <si>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</si>
  <si>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</si>
  <si>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</si>
  <si>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</si>
  <si>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</si>
  <si>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</si>
  <si>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</si>
  <si>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</si>
  <si>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</si>
  <si>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</si>
  <si>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</si>
  <si>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</si>
  <si>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</si>
  <si>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</si>
  <si>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</si>
  <si>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</si>
  <si>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</si>
  <si>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</si>
  <si>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</si>
  <si>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</si>
  <si>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</si>
  <si>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</si>
  <si>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</si>
  <si>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</si>
  <si>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</si>
  <si>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</si>
  <si>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</si>
  <si>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</si>
  <si>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</si>
  <si>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</si>
  <si>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</si>
  <si>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</si>
  <si>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</si>
  <si>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</si>
  <si>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</si>
  <si>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</si>
  <si>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</si>
  <si>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</si>
  <si>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</si>
  <si>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</si>
  <si>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</si>
  <si>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</si>
  <si>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</si>
  <si>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</si>
  <si>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</si>
  <si>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</si>
  <si>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</si>
  <si>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</si>
  <si>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</si>
  <si>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</si>
  <si>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</si>
  <si>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</si>
  <si>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</si>
  <si>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</si>
  <si>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</si>
  <si>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</si>
  <si>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</si>
  <si>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</si>
  <si>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</si>
  <si>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</si>
  <si>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</si>
  <si>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</si>
  <si>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</si>
  <si>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</si>
  <si>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</si>
  <si>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</si>
  <si>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</si>
  <si>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</si>
  <si>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</si>
  <si>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</si>
  <si>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</si>
  <si>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</si>
  <si>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</si>
  <si>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</si>
  <si>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</si>
  <si>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</si>
  <si>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</si>
  <si>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</si>
  <si>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</si>
  <si>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</si>
  <si>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</si>
  <si>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</si>
  <si>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</si>
  <si>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</si>
  <si>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</si>
  <si>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</si>
  <si>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</si>
  <si>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</si>
  <si>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</si>
  <si>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</si>
  <si>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</si>
  <si>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</si>
  <si>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</si>
  <si>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</si>
  <si>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</si>
  <si>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</si>
  <si>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</si>
  <si>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</si>
  <si>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</si>
  <si>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</si>
  <si>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</si>
  <si>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</si>
  <si>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</si>
  <si>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</si>
  <si>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</si>
  <si>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</si>
  <si>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</si>
  <si>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</si>
  <si>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</si>
  <si>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</si>
  <si>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</si>
  <si>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</si>
  <si>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</si>
  <si>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</si>
  <si>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</si>
  <si>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</si>
  <si>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</si>
  <si>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</si>
  <si>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</si>
  <si>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</si>
  <si>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</si>
  <si>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</si>
  <si>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</si>
  <si>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</si>
  <si>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</si>
  <si>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</si>
  <si>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</si>
  <si>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</si>
  <si>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</si>
  <si>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</si>
  <si>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</si>
  <si>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</si>
  <si>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</si>
  <si>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</si>
  <si>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</si>
  <si>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</si>
  <si>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</si>
  <si>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</si>
  <si>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</si>
  <si>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</si>
  <si>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</si>
  <si>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</si>
  <si>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</si>
  <si>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</si>
  <si>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</si>
  <si>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</si>
  <si>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</si>
  <si>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</si>
  <si>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</si>
  <si>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</si>
  <si>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</si>
  <si>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</si>
  <si>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</si>
  <si>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</si>
  <si>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</si>
  <si>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</si>
  <si>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</si>
  <si>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</si>
  <si>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</si>
  <si>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</si>
  <si>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</si>
  <si>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</si>
  <si>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</si>
  <si>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</si>
  <si>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</si>
  <si>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</si>
  <si>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</si>
  <si>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</si>
  <si>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</si>
  <si>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</si>
  <si>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</si>
  <si>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</si>
  <si>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</si>
  <si>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</si>
  <si>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</si>
  <si>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</si>
  <si>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</si>
  <si>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</si>
  <si>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</si>
  <si>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</si>
  <si>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</si>
  <si>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</si>
  <si>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</si>
  <si>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</si>
  <si>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</si>
  <si>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</si>
  <si>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</si>
  <si>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</si>
  <si>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</si>
  <si>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</si>
  <si>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</si>
  <si>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</si>
  <si>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</si>
  <si>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</si>
  <si>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</si>
  <si>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</si>
  <si>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</si>
  <si>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</si>
  <si>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</si>
  <si>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</si>
  <si>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</si>
  <si>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</si>
  <si>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</si>
  <si>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</si>
  <si>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</si>
  <si>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</si>
  <si>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</si>
  <si>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</si>
  <si>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</si>
  <si>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</si>
  <si>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</si>
  <si>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</si>
  <si>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</si>
  <si>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</si>
  <si>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</si>
  <si>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</si>
  <si>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</si>
  <si>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</si>
  <si>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</si>
  <si>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</si>
  <si>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</si>
  <si>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</si>
  <si>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</si>
  <si>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</si>
  <si>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</si>
  <si>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</si>
  <si>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</si>
  <si>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</si>
  <si>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</si>
  <si>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</si>
  <si>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</si>
  <si>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</si>
  <si>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</si>
  <si>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</si>
  <si>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</si>
  <si>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</si>
  <si>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</si>
  <si>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</si>
  <si>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</si>
  <si>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</si>
  <si>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</si>
  <si>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</si>
  <si>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</si>
  <si>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</si>
  <si>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</si>
  <si>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</si>
  <si>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</si>
  <si>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</si>
  <si>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</si>
  <si>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</si>
  <si>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</si>
  <si>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</si>
  <si>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</si>
  <si>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</si>
  <si>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</si>
  <si>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</si>
  <si>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</si>
  <si>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</si>
  <si>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</si>
  <si>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</si>
  <si>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</si>
  <si>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</si>
  <si>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</si>
  <si>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</si>
  <si>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</si>
  <si>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</si>
  <si>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</si>
  <si>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</si>
  <si>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</si>
  <si>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</si>
  <si>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</si>
  <si>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</si>
  <si>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</si>
  <si>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</si>
  <si>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</si>
  <si>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</si>
  <si>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</si>
  <si>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</si>
  <si>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</si>
  <si>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</si>
  <si>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</si>
  <si>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</si>
  <si>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</si>
  <si>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</si>
  <si>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</si>
  <si>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</si>
  <si>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</si>
  <si>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</si>
  <si>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</si>
  <si>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</si>
  <si>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</si>
  <si>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</si>
  <si>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</si>
  <si>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</si>
  <si>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</si>
  <si>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</si>
  <si>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</si>
  <si>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</si>
  <si>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</si>
  <si>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</si>
  <si>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</si>
  <si>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</si>
  <si>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</si>
  <si>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</si>
  <si>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</si>
  <si>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</si>
  <si>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</si>
  <si>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</si>
  <si>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</si>
  <si>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</si>
  <si>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</si>
  <si>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</si>
  <si>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</si>
  <si>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</si>
  <si>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</si>
  <si>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</si>
  <si>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</si>
  <si>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</si>
  <si>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</si>
  <si>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</si>
  <si>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</si>
  <si>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</si>
  <si>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</si>
  <si>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</si>
  <si>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</si>
  <si>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</si>
  <si>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</si>
  <si>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</si>
  <si>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</si>
  <si>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</si>
  <si>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</si>
  <si>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</si>
  <si>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</si>
  <si>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</si>
  <si>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</si>
  <si>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</si>
  <si>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</si>
  <si>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</si>
  <si>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</si>
  <si>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</si>
  <si>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</si>
  <si>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</si>
  <si>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</si>
  <si>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</si>
  <si>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</si>
  <si>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</si>
  <si>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</si>
  <si>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</si>
  <si>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</si>
  <si>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</si>
  <si>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</si>
  <si>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</si>
  <si>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</si>
  <si>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</si>
  <si>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</si>
  <si>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</si>
  <si>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</si>
  <si>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</si>
  <si>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</si>
  <si>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</si>
  <si>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</si>
  <si>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</si>
  <si>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</si>
  <si>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</si>
  <si>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</si>
  <si>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</si>
  <si>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</si>
  <si>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</si>
  <si>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</si>
  <si>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</si>
  <si>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</si>
  <si>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</si>
  <si>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</si>
  <si>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</si>
  <si>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</si>
  <si>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</si>
  <si>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</si>
  <si>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</si>
  <si>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</si>
  <si>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</si>
  <si>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</si>
  <si>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</si>
  <si>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</si>
  <si>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</si>
  <si>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</si>
  <si>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</si>
  <si>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</si>
  <si>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</si>
  <si>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</si>
  <si>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</si>
  <si>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</si>
  <si>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</si>
  <si>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</si>
  <si>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</si>
  <si>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</si>
  <si>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</si>
  <si>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</si>
  <si>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</si>
  <si>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</si>
  <si>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</si>
  <si>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</si>
  <si>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</si>
  <si>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</si>
  <si>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</si>
  <si>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</si>
  <si>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</si>
  <si>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</si>
  <si>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</si>
  <si>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</si>
  <si>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</si>
  <si>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</si>
  <si>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</si>
  <si>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</si>
  <si>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</si>
  <si>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</si>
  <si>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</si>
  <si>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</si>
  <si>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</si>
  <si>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</si>
  <si>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</si>
  <si>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</si>
  <si>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</si>
  <si>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</si>
  <si>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</si>
  <si>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</si>
  <si>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</si>
  <si>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</si>
  <si>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</si>
  <si>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</si>
  <si>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</si>
  <si>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</si>
  <si>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</si>
  <si>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</si>
  <si>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</si>
  <si>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</si>
  <si>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</si>
  <si>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</si>
  <si>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</si>
  <si>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</si>
  <si>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</si>
  <si>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</si>
  <si>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</si>
  <si>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</si>
  <si>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</si>
  <si>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</si>
  <si>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</si>
  <si>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</si>
  <si>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</si>
  <si>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</si>
  <si>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</si>
  <si>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</si>
  <si>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</si>
  <si>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</si>
  <si>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</si>
  <si>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</si>
  <si>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</si>
  <si>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</si>
  <si>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</si>
  <si>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</si>
  <si>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</si>
  <si>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</si>
  <si>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</si>
  <si>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</si>
  <si>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</si>
  <si>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</si>
  <si>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</si>
  <si>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</si>
  <si>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</si>
  <si>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</si>
  <si>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</si>
  <si>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</si>
  <si>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</si>
  <si>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</si>
  <si>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</si>
  <si>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</si>
  <si>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</si>
  <si>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</si>
  <si>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</si>
  <si>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</si>
  <si>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</si>
  <si>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</si>
  <si>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</si>
  <si>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</si>
  <si>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</si>
  <si>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</si>
  <si>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</si>
  <si>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</si>
  <si>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</si>
  <si>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</si>
  <si>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</si>
  <si>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</si>
  <si>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</si>
  <si>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</si>
  <si>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</si>
  <si>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</si>
  <si>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</si>
  <si>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</si>
  <si>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</si>
  <si>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</si>
  <si>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</si>
  <si>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</si>
  <si>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</si>
  <si>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</si>
  <si>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</si>
  <si>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</si>
  <si>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</si>
  <si>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</si>
  <si>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</si>
  <si>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</si>
  <si>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</si>
  <si>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</si>
  <si>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</si>
  <si>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</si>
  <si>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</si>
  <si>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</si>
  <si>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</si>
  <si>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</si>
  <si>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</si>
  <si>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</si>
  <si>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</si>
  <si>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</si>
  <si>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</si>
  <si>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</si>
  <si>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</si>
  <si>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</si>
  <si>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</si>
  <si>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</si>
  <si>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</si>
  <si>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</si>
  <si>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</si>
  <si>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</si>
  <si>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</si>
  <si>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</si>
  <si>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</si>
  <si>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</si>
  <si>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</si>
  <si>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</si>
  <si>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</si>
  <si>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</si>
  <si>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</si>
  <si>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</si>
  <si>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</si>
  <si>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</si>
  <si>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</si>
  <si>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</si>
  <si>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</si>
  <si>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</si>
  <si>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</si>
  <si>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</si>
  <si>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</si>
  <si>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</si>
  <si>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</si>
  <si>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</si>
  <si>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</si>
  <si>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</si>
  <si>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</si>
  <si>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</si>
  <si>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</si>
  <si>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</si>
  <si>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</si>
  <si>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</si>
  <si>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</si>
  <si>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</si>
  <si>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</si>
  <si>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</si>
  <si>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</si>
  <si>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</si>
  <si>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</si>
  <si>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</si>
  <si>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</si>
  <si>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</si>
  <si>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</si>
  <si>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</si>
  <si>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</si>
  <si>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</si>
  <si>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</si>
  <si>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</si>
  <si>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</si>
  <si>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</si>
  <si>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</si>
  <si>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</si>
  <si>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</si>
  <si>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</si>
  <si>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</si>
  <si>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</si>
  <si>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</si>
  <si>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</si>
  <si>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</si>
  <si>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</si>
  <si>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</si>
  <si>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</si>
  <si>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</si>
  <si>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</si>
  <si>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</si>
  <si>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</si>
  <si>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</si>
  <si>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</si>
  <si>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</si>
  <si>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</si>
  <si>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</si>
  <si>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</si>
  <si>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</si>
  <si>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</si>
  <si>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</si>
  <si>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</si>
  <si>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</si>
  <si>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</si>
  <si>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</si>
  <si>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</si>
  <si>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</si>
  <si>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</si>
  <si>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</si>
  <si>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</si>
  <si>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</si>
  <si>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</si>
  <si>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</si>
  <si>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</si>
  <si>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</si>
  <si>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</si>
  <si>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</si>
  <si>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</si>
  <si>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</si>
  <si>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</si>
  <si>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</si>
  <si>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</si>
  <si>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</si>
  <si>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</si>
  <si>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</si>
  <si>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</si>
  <si>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</si>
  <si>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</si>
  <si>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</si>
  <si>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</si>
  <si>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</si>
  <si>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</si>
  <si>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</si>
  <si>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</si>
  <si>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</si>
  <si>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</si>
  <si>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</si>
  <si>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</si>
  <si>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</si>
  <si>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</si>
  <si>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</si>
  <si>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</si>
  <si>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</si>
  <si>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</si>
  <si>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</si>
  <si>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</si>
  <si>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</si>
  <si>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</si>
  <si>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</si>
  <si>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</si>
  <si>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</si>
  <si>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</si>
  <si>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</si>
  <si>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</si>
  <si>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</si>
  <si>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</si>
  <si>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</si>
  <si>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</si>
  <si>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</si>
  <si>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</si>
  <si>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</si>
  <si>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</si>
  <si>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</si>
  <si>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</si>
  <si>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</si>
  <si>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</si>
  <si>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</si>
  <si>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</si>
  <si>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</si>
  <si>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</si>
  <si>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</si>
  <si>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</si>
  <si>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</si>
  <si>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</si>
  <si>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</si>
  <si>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</si>
  <si>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</si>
  <si>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</si>
  <si>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</si>
  <si>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</si>
  <si>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</si>
  <si>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</si>
  <si>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</si>
  <si>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</si>
  <si>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</si>
  <si>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</si>
  <si>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</si>
  <si>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</si>
  <si>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</si>
  <si>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</si>
  <si>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</si>
  <si>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</si>
  <si>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</si>
  <si>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</si>
  <si>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</si>
  <si>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</si>
  <si>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</si>
  <si>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</si>
  <si>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</si>
  <si>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</si>
  <si>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</si>
  <si>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</si>
  <si>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</si>
  <si>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</si>
  <si>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</si>
  <si>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</si>
  <si>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</si>
  <si>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</si>
  <si>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</si>
  <si>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</si>
  <si>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</si>
  <si>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</si>
  <si>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</si>
  <si>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</si>
  <si>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</si>
  <si>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</si>
  <si>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</si>
  <si>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</si>
  <si>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</si>
  <si>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</si>
  <si>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</si>
  <si>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</si>
  <si>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</si>
  <si>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</si>
  <si>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</si>
  <si>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</si>
  <si>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</si>
  <si>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</si>
  <si>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</si>
  <si>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</si>
  <si>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</si>
  <si>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</si>
  <si>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</si>
  <si>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</si>
  <si>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</si>
  <si>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</si>
  <si>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</si>
  <si>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</si>
  <si>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</si>
  <si>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</si>
  <si>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</si>
  <si>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</si>
  <si>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</si>
  <si>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</si>
  <si>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</si>
  <si>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</si>
  <si>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</si>
  <si>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</si>
  <si>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</si>
  <si>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</si>
  <si>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</si>
  <si>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</si>
  <si>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</si>
  <si>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</si>
  <si>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</si>
  <si>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</si>
  <si>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</si>
  <si>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</si>
  <si>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</si>
  <si>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</si>
  <si>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</si>
  <si>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</si>
  <si>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</si>
  <si>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</si>
  <si>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</si>
  <si>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</si>
  <si>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</si>
  <si>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</si>
  <si>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</si>
  <si>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</si>
  <si>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</si>
  <si>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</si>
  <si>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</si>
  <si>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</si>
  <si>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</si>
  <si>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</si>
  <si>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</si>
  <si>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</si>
  <si>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</si>
  <si>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</si>
  <si>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</si>
  <si>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</si>
  <si>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</si>
  <si>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</si>
  <si>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</si>
  <si>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</si>
  <si>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</si>
  <si>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</si>
  <si>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</si>
  <si>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</si>
  <si>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</si>
  <si>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</si>
  <si>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</si>
  <si>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</si>
  <si>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</si>
  <si>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</si>
  <si>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</si>
  <si>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</si>
  <si>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</si>
  <si>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</si>
  <si>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</si>
  <si>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</si>
  <si>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</si>
  <si>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</si>
  <si>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</si>
  <si>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</si>
  <si>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</si>
  <si>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</si>
  <si>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</si>
  <si>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</si>
  <si>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</si>
  <si>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</si>
  <si>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</si>
  <si>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</si>
  <si>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</si>
  <si>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</si>
  <si>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</si>
  <si>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</si>
  <si>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</si>
  <si>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</si>
  <si>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</si>
  <si>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</si>
  <si>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</si>
  <si>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</si>
  <si>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</si>
  <si>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</si>
  <si>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</si>
  <si>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</si>
  <si>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</si>
  <si>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</si>
  <si>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</si>
  <si>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</si>
  <si>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</si>
  <si>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</si>
  <si>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</si>
  <si>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</si>
  <si>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</si>
  <si>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</si>
  <si>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</si>
  <si>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</si>
  <si>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</si>
  <si>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</si>
  <si>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</si>
  <si>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</si>
  <si>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</si>
  <si>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</si>
  <si>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</si>
  <si>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</si>
  <si>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</si>
  <si>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</si>
  <si>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</si>
  <si>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</si>
  <si>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</si>
  <si>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</si>
  <si>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</si>
  <si>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</si>
  <si>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</si>
  <si>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</si>
  <si>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</si>
  <si>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</si>
  <si>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</si>
  <si>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</si>
  <si>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</si>
  <si>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</si>
  <si>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</si>
  <si>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</si>
  <si>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</si>
  <si>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</si>
  <si>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</si>
  <si>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</si>
  <si>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</si>
  <si>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</si>
  <si>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</si>
  <si>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</si>
  <si>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</si>
  <si>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</si>
  <si>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</si>
  <si>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</si>
  <si>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</si>
  <si>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</si>
  <si>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</si>
  <si>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</si>
  <si>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</si>
  <si>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</si>
  <si>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</si>
  <si>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</si>
  <si>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</si>
  <si>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</si>
  <si>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</si>
  <si>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</si>
  <si>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</si>
  <si>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</si>
  <si>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</si>
  <si>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</si>
  <si>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</si>
  <si>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</si>
  <si>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</si>
  <si>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</si>
  <si>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</si>
  <si>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</si>
  <si>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</si>
  <si>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</si>
  <si>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</si>
  <si>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</si>
  <si>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</si>
  <si>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</si>
  <si>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</si>
  <si>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</si>
  <si>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</si>
  <si>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</si>
  <si>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</si>
  <si>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</si>
  <si>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</si>
  <si>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</si>
  <si>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</si>
  <si>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</si>
  <si>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</si>
  <si>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</si>
  <si>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</si>
  <si>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</si>
  <si>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</si>
  <si>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</si>
  <si>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</si>
  <si>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</si>
  <si>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</si>
  <si>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</si>
  <si>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</si>
  <si>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</si>
  <si>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</si>
  <si>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</si>
  <si>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</si>
  <si>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</si>
  <si>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</si>
  <si>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</si>
  <si>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</si>
  <si>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</si>
  <si>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</si>
  <si>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</si>
  <si>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</si>
  <si>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</si>
  <si>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</si>
  <si>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</si>
  <si>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</si>
  <si>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</si>
  <si>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</si>
  <si>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</si>
  <si>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</si>
  <si>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</si>
  <si>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</si>
  <si>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</si>
  <si>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</si>
  <si>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</si>
  <si>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</si>
  <si>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</si>
  <si>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</si>
  <si>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</si>
  <si>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</si>
  <si>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</si>
  <si>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</si>
  <si>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</si>
  <si>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</si>
  <si>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</si>
  <si>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</si>
  <si>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</si>
  <si>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</si>
  <si>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</si>
  <si>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</si>
  <si>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</si>
  <si>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</si>
  <si>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</si>
  <si>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</si>
  <si>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</si>
  <si>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</si>
  <si>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</si>
  <si>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</si>
  <si>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</si>
  <si>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</si>
  <si>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</si>
  <si>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</si>
  <si>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</si>
  <si>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</si>
  <si>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</si>
  <si>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</si>
  <si>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</si>
  <si>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</si>
  <si>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</si>
  <si>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</si>
  <si>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</si>
  <si>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</si>
  <si>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</si>
  <si>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</si>
  <si>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</si>
  <si>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</si>
  <si>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</si>
  <si>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</si>
  <si>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</si>
  <si>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</si>
  <si>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</si>
  <si>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</si>
  <si>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</si>
  <si>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</si>
  <si>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</si>
  <si>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</si>
  <si>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</si>
  <si>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</si>
  <si>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</si>
  <si>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</si>
  <si>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</si>
  <si>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</si>
  <si>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</si>
  <si>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</si>
  <si>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</si>
  <si>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</si>
  <si>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</si>
  <si>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</si>
  <si>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</si>
  <si>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</si>
  <si>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</si>
  <si>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</si>
  <si>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</si>
  <si>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</si>
  <si>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</si>
  <si>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</si>
  <si>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</si>
  <si>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</si>
  <si>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</si>
  <si>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</si>
  <si>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</si>
  <si>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</si>
  <si>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</si>
  <si>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</si>
  <si>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</si>
  <si>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</si>
  <si>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</si>
  <si>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</si>
  <si>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</si>
  <si>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</si>
  <si>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</si>
  <si>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</si>
  <si>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</si>
  <si>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</si>
  <si>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</si>
  <si>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</si>
  <si>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</si>
  <si>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</si>
  <si>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</si>
  <si>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</si>
  <si>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</si>
  <si>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</si>
  <si>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</si>
  <si>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</si>
  <si>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</si>
  <si>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</si>
  <si>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</si>
  <si>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</si>
  <si>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</si>
  <si>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</si>
  <si>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</si>
  <si>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</si>
  <si>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</si>
  <si>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</si>
  <si>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</si>
  <si>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</si>
  <si>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</si>
  <si>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</si>
  <si>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</si>
  <si>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</si>
  <si>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</si>
  <si>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</si>
  <si>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</si>
  <si>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</si>
  <si>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</si>
  <si>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</si>
  <si>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</si>
  <si>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</si>
  <si>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</si>
  <si>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</si>
  <si>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</si>
  <si>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</si>
  <si>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</si>
  <si>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</si>
  <si>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</si>
  <si>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</si>
  <si>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</si>
  <si>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</si>
  <si>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</si>
  <si>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</si>
  <si>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</si>
  <si>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</si>
  <si>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</si>
  <si>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</si>
  <si>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</si>
  <si>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</si>
  <si>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</si>
  <si>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</si>
  <si>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</si>
  <si>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</si>
  <si>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</si>
  <si>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</si>
  <si>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</si>
  <si>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</si>
  <si>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</si>
  <si>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</si>
  <si>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</si>
  <si>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</si>
  <si>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</si>
  <si>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</si>
  <si>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</si>
  <si>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</si>
  <si>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</si>
  <si>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</si>
  <si>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</si>
  <si>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</si>
  <si>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</si>
  <si>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</si>
  <si>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</si>
  <si>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</si>
  <si>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</si>
  <si>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</si>
  <si>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</si>
  <si>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</si>
  <si>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</si>
  <si>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</si>
  <si>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</si>
  <si>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</si>
  <si>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</si>
  <si>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</si>
  <si>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</si>
  <si>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</si>
  <si>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</si>
  <si>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</si>
  <si>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</si>
  <si>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</si>
  <si>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</si>
  <si>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</si>
  <si>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</si>
  <si>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</si>
  <si>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</si>
  <si>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</si>
  <si>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</si>
  <si>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</si>
  <si>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</si>
  <si>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</si>
  <si>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</si>
  <si>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</si>
  <si>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</si>
  <si>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</si>
  <si>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</si>
  <si>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</si>
  <si>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</si>
  <si>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</si>
  <si>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</si>
  <si>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</si>
  <si>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</si>
  <si>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</si>
  <si>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</si>
  <si>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</si>
  <si>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</si>
  <si>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</si>
  <si>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</si>
  <si>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</si>
  <si>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</si>
  <si>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</si>
  <si>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</si>
  <si>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</si>
  <si>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</si>
  <si>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</si>
  <si>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</si>
  <si>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</si>
  <si>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</si>
  <si>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</si>
  <si>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</si>
  <si>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</si>
  <si>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</si>
  <si>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</si>
  <si>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</si>
  <si>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</si>
  <si>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</si>
  <si>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</si>
  <si>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</si>
  <si>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</si>
  <si>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</si>
  <si>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</si>
  <si>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</si>
  <si>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</si>
  <si>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</si>
  <si>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</si>
  <si>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</si>
  <si>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</si>
  <si>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</si>
  <si>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</si>
  <si>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</si>
  <si>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</si>
  <si>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</si>
  <si>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</si>
  <si>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</si>
  <si>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</si>
  <si>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</si>
  <si>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</si>
  <si>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</si>
  <si>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</si>
  <si>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</si>
  <si>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</si>
  <si>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</si>
  <si>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</si>
  <si>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</si>
  <si>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</si>
  <si>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</si>
  <si>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</si>
  <si>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</si>
  <si>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</si>
  <si>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</si>
  <si>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</si>
  <si>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</si>
  <si>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</si>
  <si>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</si>
  <si>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</si>
  <si>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</si>
  <si>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</si>
  <si>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</si>
  <si>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</si>
  <si>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</si>
  <si>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</si>
  <si>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</si>
  <si>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</si>
  <si>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</si>
  <si>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</si>
  <si>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</si>
  <si>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</si>
  <si>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</si>
  <si>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</si>
  <si>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</si>
  <si>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</si>
  <si>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</si>
  <si>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</si>
  <si>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</si>
  <si>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</si>
  <si>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</si>
  <si>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</si>
  <si>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</si>
  <si>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</si>
  <si>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</si>
  <si>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</si>
  <si>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</si>
  <si>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</si>
  <si>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</si>
  <si>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</si>
  <si>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</si>
  <si>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</si>
  <si>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</si>
  <si>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</si>
  <si>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</si>
  <si>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</si>
  <si>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</si>
  <si>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</si>
  <si>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</si>
  <si>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</si>
  <si>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</si>
  <si>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</si>
  <si>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</si>
  <si>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</si>
  <si>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</si>
  <si>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</si>
  <si>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</si>
  <si>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</si>
  <si>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</si>
  <si>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</si>
  <si>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</si>
  <si>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</si>
  <si>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</si>
  <si>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</si>
  <si>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</si>
  <si>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</si>
  <si>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</si>
  <si>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</si>
  <si>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</si>
  <si>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</si>
  <si>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</si>
  <si>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</si>
  <si>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</si>
  <si>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</si>
  <si>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</si>
  <si>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</si>
  <si>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</si>
  <si>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</si>
  <si>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</si>
  <si>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</si>
  <si>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</si>
  <si>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</si>
  <si>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</si>
  <si>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</si>
  <si>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</si>
  <si>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</si>
  <si>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</si>
  <si>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</si>
  <si>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</si>
  <si>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</si>
  <si>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</si>
  <si>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</si>
  <si>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</si>
  <si>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</si>
  <si>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</si>
  <si>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</si>
  <si>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</si>
  <si>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</si>
  <si>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</si>
  <si>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</si>
  <si>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</si>
  <si>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</si>
  <si>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</si>
  <si>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</si>
  <si>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</si>
  <si>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</si>
  <si>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</si>
  <si>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</si>
  <si>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</si>
  <si>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</si>
  <si>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</si>
  <si>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</si>
  <si>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</si>
  <si>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</si>
  <si>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</si>
  <si>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</si>
  <si>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</si>
  <si>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</si>
  <si>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</si>
  <si>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</si>
  <si>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</si>
  <si>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</si>
  <si>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</si>
  <si>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</si>
  <si>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</si>
  <si>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</si>
  <si>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</si>
  <si>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</si>
  <si>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</si>
  <si>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</si>
  <si>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</si>
  <si>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</si>
  <si>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</si>
  <si>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</si>
  <si>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</si>
  <si>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</si>
  <si>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</si>
  <si>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</si>
  <si>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</si>
  <si>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</si>
  <si>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</si>
  <si>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</si>
  <si>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</si>
  <si>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</si>
  <si>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</si>
  <si>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</si>
  <si>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</si>
  <si>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</si>
  <si>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</si>
  <si>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</si>
  <si>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</si>
  <si>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</si>
  <si>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</si>
  <si>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</si>
  <si>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</si>
  <si>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</si>
  <si>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</si>
  <si>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</si>
  <si>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</si>
  <si>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</si>
  <si>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</si>
  <si>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</si>
  <si>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</si>
  <si>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</si>
  <si>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</si>
  <si>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</si>
  <si>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</si>
  <si>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</si>
  <si>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</si>
  <si>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</si>
  <si>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</si>
  <si>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</si>
  <si>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</si>
  <si>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</si>
  <si>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</si>
  <si>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</si>
  <si>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</si>
  <si>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</si>
  <si>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</si>
  <si>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</si>
  <si>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</si>
  <si>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</si>
  <si>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</si>
  <si>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</si>
  <si>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</si>
  <si>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</si>
  <si>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</si>
  <si>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</si>
  <si>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</si>
  <si>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</si>
  <si>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</si>
  <si>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</si>
  <si>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</si>
  <si>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</si>
  <si>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</si>
  <si>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</si>
  <si>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</si>
  <si>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</si>
  <si>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</si>
  <si>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</si>
  <si>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</si>
  <si>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</si>
  <si>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</si>
  <si>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</si>
  <si>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</si>
  <si>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</si>
  <si>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</si>
  <si>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</si>
  <si>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</si>
  <si>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</si>
  <si>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</si>
  <si>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</si>
  <si>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</si>
  <si>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</si>
  <si>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</si>
  <si>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</si>
  <si>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</si>
  <si>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</si>
  <si>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</si>
  <si>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</si>
  <si>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</si>
  <si>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</si>
  <si>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</si>
  <si>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</si>
  <si>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</si>
  <si>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</si>
  <si>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</si>
  <si>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</si>
  <si>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</si>
  <si>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</si>
  <si>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</si>
  <si>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</si>
  <si>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</si>
  <si>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</si>
  <si>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</si>
  <si>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</si>
  <si>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</si>
  <si>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</si>
  <si>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</si>
  <si>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</si>
  <si>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</si>
  <si>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</si>
  <si>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</si>
  <si>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</si>
  <si>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</si>
  <si>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</si>
  <si>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</si>
  <si>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</si>
  <si>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</si>
  <si>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</si>
  <si>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</si>
  <si>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</si>
  <si>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</si>
  <si>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</si>
  <si>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</si>
  <si>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</si>
  <si>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</si>
  <si>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</si>
  <si>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</si>
  <si>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</si>
  <si>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</si>
  <si>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</si>
  <si>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</si>
  <si>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</si>
  <si>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</si>
  <si>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</si>
  <si>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</si>
  <si>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</si>
  <si>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</si>
  <si>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</si>
  <si>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</si>
  <si>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</si>
  <si>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</si>
  <si>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</si>
  <si>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</si>
  <si>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</si>
  <si>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</si>
  <si>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</si>
  <si>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</si>
  <si>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</si>
  <si>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</si>
  <si>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</si>
  <si>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</si>
  <si>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</si>
  <si>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</si>
  <si>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</si>
  <si>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</si>
  <si>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</si>
  <si>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</si>
  <si>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</si>
  <si>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</si>
  <si>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</si>
  <si>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</si>
  <si>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</si>
  <si>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</si>
  <si>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</si>
  <si>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</si>
  <si>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</si>
  <si>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</si>
  <si>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</si>
  <si>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</si>
  <si>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</si>
  <si>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</si>
  <si>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</si>
  <si>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</si>
  <si>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</si>
  <si>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</si>
  <si>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</si>
  <si>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</si>
  <si>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</si>
  <si>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</si>
  <si>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</si>
  <si>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</si>
  <si>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</si>
  <si>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</si>
  <si>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</si>
  <si>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</si>
  <si>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</si>
  <si>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</si>
  <si>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</si>
  <si>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</si>
  <si>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</si>
  <si>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</si>
  <si>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</si>
  <si>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</si>
  <si>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</si>
  <si>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</si>
  <si>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</si>
  <si>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</si>
  <si>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</si>
  <si>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</si>
  <si>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</si>
  <si>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</si>
  <si>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</si>
  <si>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</si>
  <si>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</si>
  <si>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</si>
  <si>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</si>
  <si>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</si>
  <si>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</si>
  <si>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</si>
  <si>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</si>
  <si>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</si>
  <si>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</si>
  <si>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</si>
  <si>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</si>
  <si>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</si>
  <si>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</si>
  <si>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</si>
  <si>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</si>
  <si>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</si>
  <si>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</si>
  <si>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</si>
  <si>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</si>
  <si>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</si>
  <si>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</si>
  <si>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</si>
  <si>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</si>
  <si>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</si>
  <si>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</si>
  <si>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</si>
  <si>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</si>
  <si>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</si>
  <si>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</si>
  <si>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</si>
  <si>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</si>
  <si>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</si>
  <si>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</si>
  <si>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</si>
  <si>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</si>
  <si>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</si>
  <si>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</si>
  <si>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</si>
  <si>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</si>
  <si>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</si>
  <si>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</si>
  <si>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</si>
  <si>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</si>
  <si>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</si>
  <si>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</si>
  <si>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</si>
  <si>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</si>
  <si>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</si>
  <si>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</si>
  <si>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</si>
  <si>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</si>
  <si>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</si>
  <si>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</si>
  <si>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</si>
  <si>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</si>
  <si>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</si>
  <si>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</si>
  <si>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</si>
  <si>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</si>
  <si>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</si>
  <si>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</si>
  <si>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</si>
  <si>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</si>
  <si>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</si>
  <si>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</si>
  <si>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</si>
  <si>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</si>
  <si>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</si>
  <si>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</si>
  <si>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</si>
  <si>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</si>
  <si>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</si>
  <si>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</si>
  <si>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</si>
  <si>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</si>
  <si>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</si>
  <si>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</si>
  <si>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</si>
  <si>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</si>
  <si>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</si>
  <si>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</si>
  <si>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</si>
  <si>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</si>
  <si>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</si>
  <si>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</si>
  <si>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</si>
  <si>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</si>
  <si>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</si>
  <si>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</si>
  <si>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</si>
  <si>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</si>
  <si>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</si>
  <si>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</si>
  <si>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</si>
  <si>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</si>
  <si>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</si>
  <si>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</si>
  <si>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</si>
  <si>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</si>
  <si>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</si>
  <si>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</si>
  <si>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</si>
  <si>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</si>
  <si>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</si>
  <si>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</si>
  <si>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</si>
  <si>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</si>
  <si>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</si>
  <si>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</si>
  <si>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</si>
  <si>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</si>
  <si>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</si>
  <si>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</si>
  <si>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</si>
  <si>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</si>
  <si>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</si>
  <si>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</si>
  <si>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</si>
  <si>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</si>
  <si>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</si>
  <si>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</si>
  <si>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</si>
  <si>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</si>
  <si>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</si>
  <si>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</si>
  <si>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</si>
  <si>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</si>
  <si>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</si>
  <si>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</si>
  <si>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</si>
  <si>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</si>
  <si>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</si>
  <si>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</si>
  <si>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</si>
  <si>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</si>
  <si>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</si>
  <si>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</si>
  <si>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</si>
  <si>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</si>
  <si>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</si>
  <si>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</si>
  <si>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</si>
  <si>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</si>
  <si>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</si>
  <si>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</si>
  <si>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</si>
  <si>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</si>
  <si>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</si>
  <si>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</si>
  <si>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</si>
  <si>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</si>
  <si>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</si>
  <si>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</si>
  <si>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</si>
  <si>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</si>
  <si>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</si>
  <si>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</si>
  <si>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</si>
  <si>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</si>
  <si>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</si>
  <si>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</si>
  <si>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</si>
  <si>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</si>
  <si>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</si>
  <si>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</si>
  <si>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</si>
  <si>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</si>
  <si>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</si>
  <si>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</si>
  <si>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</si>
  <si>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</si>
  <si>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</si>
  <si>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</si>
  <si>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</si>
  <si>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</si>
  <si>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</si>
  <si>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</si>
  <si>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</si>
  <si>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</si>
  <si>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</si>
  <si>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</si>
  <si>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</si>
  <si>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</si>
  <si>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</si>
  <si>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</si>
  <si>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</si>
  <si>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</si>
  <si>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</si>
  <si>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</si>
  <si>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</si>
  <si>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</si>
  <si>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</si>
  <si>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</si>
  <si>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</si>
  <si>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</si>
  <si>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</si>
  <si>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</si>
  <si>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</si>
  <si>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</si>
  <si>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</si>
  <si>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</si>
  <si>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</si>
  <si>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</si>
  <si>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</si>
  <si>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</si>
  <si>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</si>
  <si>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</si>
  <si>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</si>
  <si>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</si>
  <si>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</si>
  <si>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</si>
  <si>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</si>
  <si>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</si>
  <si>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</si>
  <si>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</si>
  <si>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</si>
  <si>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</si>
  <si>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</si>
  <si>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</si>
  <si>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</si>
  <si>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</si>
  <si>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</si>
  <si>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</si>
  <si>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</si>
  <si>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</si>
  <si>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</si>
  <si>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</si>
  <si>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</si>
  <si>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</si>
  <si>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</si>
  <si>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</si>
  <si>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</si>
  <si>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</si>
  <si>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</si>
  <si>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</si>
  <si>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</si>
  <si>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</si>
  <si>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</si>
  <si>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</si>
  <si>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</si>
  <si>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</si>
  <si>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</si>
  <si>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</si>
  <si>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</si>
  <si>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</si>
  <si>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</si>
  <si>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</si>
  <si>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</si>
  <si>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</si>
  <si>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</si>
  <si>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</si>
  <si>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</si>
  <si>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</si>
  <si>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</si>
  <si>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</si>
  <si>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</si>
  <si>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</si>
  <si>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</si>
  <si>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</si>
  <si>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</si>
  <si>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</si>
  <si>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</si>
  <si>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</si>
  <si>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</si>
  <si>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</si>
  <si>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</si>
  <si>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</si>
  <si>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</si>
  <si>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</si>
  <si>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</si>
  <si>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</si>
  <si>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</si>
  <si>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</si>
  <si>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</si>
  <si>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</si>
  <si>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</si>
  <si>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</si>
  <si>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</si>
  <si>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</si>
  <si>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</si>
  <si>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</si>
  <si>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</si>
  <si>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</si>
  <si>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</si>
  <si>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</si>
  <si>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</si>
  <si>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</si>
  <si>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</si>
  <si>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</si>
  <si>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</si>
  <si>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</si>
  <si>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</si>
  <si>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</si>
  <si>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</si>
  <si>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</si>
  <si>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</si>
  <si>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</si>
  <si>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</si>
  <si>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</si>
  <si>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</si>
  <si>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</si>
  <si>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</si>
  <si>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</si>
  <si>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</si>
  <si>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</si>
  <si>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</si>
  <si>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</si>
  <si>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</si>
  <si>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</si>
  <si>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</si>
  <si>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</si>
  <si>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</si>
  <si>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</si>
  <si>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</si>
  <si>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</si>
  <si>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</si>
  <si>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</si>
  <si>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</si>
  <si>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</si>
  <si>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</si>
  <si>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</si>
  <si>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</si>
  <si>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</si>
  <si>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</si>
  <si>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</si>
  <si>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</si>
  <si>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</si>
  <si>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</si>
  <si>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</si>
  <si>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</si>
  <si>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</si>
  <si>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</si>
  <si>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</si>
  <si>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</si>
  <si>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</si>
  <si>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</si>
  <si>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</si>
  <si>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</si>
  <si>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</si>
  <si>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</si>
  <si>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</si>
  <si>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</si>
  <si>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</si>
  <si>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</si>
  <si>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</si>
  <si>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</si>
  <si>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</si>
  <si>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</si>
  <si>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</si>
  <si>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</si>
  <si>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</si>
  <si>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</si>
  <si>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</si>
  <si>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</si>
  <si>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</si>
  <si>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</si>
  <si>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</si>
  <si>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</si>
  <si>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</si>
  <si>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</si>
  <si>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</si>
  <si>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</si>
  <si>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</si>
  <si>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</si>
  <si>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</si>
  <si>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</si>
  <si>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</si>
  <si>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</si>
  <si>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</si>
  <si>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</si>
  <si>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</si>
  <si>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</si>
  <si>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</si>
  <si>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</si>
  <si>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</si>
  <si>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</si>
  <si>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</si>
  <si>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</si>
  <si>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</si>
  <si>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</si>
  <si>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</si>
  <si>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</si>
  <si>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</si>
  <si>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</si>
  <si>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</si>
  <si>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</si>
  <si>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</si>
  <si>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</si>
  <si>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</si>
  <si>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</si>
  <si>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</si>
  <si>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</si>
  <si>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</si>
  <si>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</si>
  <si>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</si>
  <si>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</si>
  <si>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</si>
  <si>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</si>
  <si>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</si>
  <si>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</si>
  <si>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</si>
  <si>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</si>
  <si>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</si>
  <si>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</si>
  <si>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</si>
  <si>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</si>
  <si>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</si>
  <si>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</si>
  <si>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</si>
  <si>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</si>
  <si>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</si>
  <si>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</si>
  <si>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</si>
  <si>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</si>
  <si>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</si>
  <si>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</si>
  <si>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</si>
  <si>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</si>
  <si>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</si>
  <si>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</si>
  <si>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</si>
  <si>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</si>
  <si>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</si>
  <si>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</si>
  <si>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</si>
  <si>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</si>
  <si>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</si>
  <si>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</si>
  <si>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</si>
  <si>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</si>
  <si>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</si>
  <si>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</si>
  <si>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</si>
  <si>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</si>
  <si>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</si>
  <si>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</si>
  <si>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</si>
  <si>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</si>
  <si>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</si>
  <si>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</si>
  <si>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</si>
  <si>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</si>
  <si>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</si>
  <si>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</si>
  <si>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</si>
  <si>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</si>
  <si>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</si>
  <si>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</si>
  <si>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</si>
  <si>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</si>
  <si>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</si>
  <si>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</si>
  <si>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</si>
  <si>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</si>
  <si>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</si>
  <si>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</si>
  <si>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</si>
  <si>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</si>
  <si>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</si>
  <si>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</si>
  <si>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</si>
  <si>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</si>
  <si>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</si>
  <si>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</si>
  <si>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</si>
  <si>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</si>
  <si>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</si>
  <si>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</si>
  <si>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</si>
  <si>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</si>
  <si>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</si>
  <si>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</si>
  <si>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</si>
  <si>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</si>
  <si>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</si>
  <si>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</si>
  <si>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</si>
  <si>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</si>
  <si>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</si>
  <si>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</si>
  <si>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</si>
  <si>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</si>
  <si>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</si>
  <si>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</si>
  <si>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</si>
  <si>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</si>
  <si>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</si>
  <si>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</si>
  <si>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</si>
  <si>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</si>
  <si>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</si>
  <si>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</si>
  <si>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</si>
  <si>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</si>
  <si>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</si>
  <si>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</si>
  <si>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</si>
  <si>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</si>
  <si>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</si>
  <si>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</si>
  <si>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</si>
  <si>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</si>
  <si>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</si>
  <si>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</si>
  <si>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</si>
  <si>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</si>
  <si>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</si>
  <si>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</si>
  <si>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</si>
  <si>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</si>
  <si>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</si>
  <si>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</si>
  <si>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</si>
  <si>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</si>
  <si>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</si>
  <si>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</si>
  <si>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</si>
  <si>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</si>
  <si>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</si>
  <si>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</si>
  <si>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</si>
  <si>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</si>
  <si>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</si>
  <si>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</si>
  <si>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</si>
  <si>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</si>
  <si>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</si>
  <si>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</si>
  <si>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</si>
  <si>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</si>
  <si>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</si>
  <si>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</si>
  <si>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</si>
  <si>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</si>
  <si>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</si>
  <si>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</si>
  <si>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</si>
  <si>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</si>
  <si>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</si>
  <si>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</si>
  <si>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</si>
  <si>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</si>
  <si>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</si>
  <si>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</si>
  <si>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</si>
  <si>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</si>
  <si>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</si>
  <si>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</si>
  <si>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</si>
  <si>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</si>
  <si>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</si>
  <si>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</si>
  <si>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</si>
  <si>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</si>
  <si>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</si>
  <si>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</si>
  <si>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</si>
  <si>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</si>
  <si>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</si>
  <si>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</si>
  <si>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</si>
  <si>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</si>
  <si>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</si>
  <si>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</si>
  <si>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</si>
  <si>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</si>
  <si>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</si>
  <si>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</si>
  <si>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</si>
  <si>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</si>
  <si>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</si>
  <si>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</si>
  <si>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</si>
  <si>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</si>
  <si>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</si>
  <si>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</si>
  <si>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</si>
  <si>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</si>
  <si>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</si>
  <si>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</si>
  <si>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</si>
  <si>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</si>
  <si>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</si>
  <si>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</si>
  <si>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</si>
  <si>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</si>
  <si>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</si>
  <si>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</si>
  <si>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</si>
  <si>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</si>
  <si>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</si>
  <si>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</si>
  <si>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</si>
  <si>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</si>
  <si>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</si>
  <si>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</si>
  <si>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</si>
  <si>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</si>
  <si>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</si>
  <si>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</si>
  <si>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</si>
  <si>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</si>
  <si>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</si>
  <si>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</si>
  <si>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</si>
  <si>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</si>
  <si>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</si>
  <si>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</si>
  <si>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</si>
  <si>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</si>
  <si>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</si>
  <si>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</si>
  <si>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</si>
  <si>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</si>
  <si>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</si>
  <si>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</si>
  <si>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</si>
  <si>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</si>
  <si>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</si>
  <si>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</si>
  <si>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</si>
  <si>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</si>
  <si>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</si>
  <si>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</si>
  <si>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</si>
  <si>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</si>
  <si>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</si>
  <si>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</si>
  <si>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</si>
  <si>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</si>
  <si>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</si>
  <si>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</si>
  <si>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</si>
  <si>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</si>
  <si>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</si>
  <si>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</si>
  <si>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</si>
  <si>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</si>
  <si>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</si>
  <si>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</si>
  <si>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</si>
  <si>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</si>
  <si>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</si>
  <si>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</si>
  <si>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</si>
  <si>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</si>
  <si>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</si>
  <si>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</si>
  <si>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</si>
  <si>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</si>
  <si>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</si>
  <si>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</si>
  <si>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</si>
  <si>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</si>
  <si>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</si>
  <si>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</si>
  <si>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</si>
  <si>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</si>
  <si>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</si>
  <si>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</si>
  <si>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</si>
  <si>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</si>
  <si>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</si>
  <si>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</si>
  <si>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</si>
  <si>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</si>
  <si>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</si>
  <si>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</si>
  <si>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</si>
  <si>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</si>
  <si>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</si>
  <si>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</si>
  <si>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</si>
  <si>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</si>
  <si>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</si>
  <si>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</si>
  <si>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</si>
  <si>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</si>
  <si>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</si>
  <si>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</si>
  <si>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</si>
  <si>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</si>
  <si>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</si>
  <si>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</si>
  <si>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</si>
  <si>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</si>
  <si>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</si>
  <si>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</si>
  <si>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</si>
  <si>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</si>
  <si>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</si>
  <si>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</si>
  <si>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</si>
  <si>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</si>
  <si>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</si>
  <si>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</si>
  <si>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</si>
  <si>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</si>
  <si>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</si>
  <si>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</si>
  <si>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</si>
  <si>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</si>
  <si>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</si>
  <si>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</si>
  <si>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</si>
  <si>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</si>
  <si>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</si>
  <si>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</si>
  <si>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</si>
  <si>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</si>
  <si>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</si>
  <si>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</si>
  <si>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</si>
  <si>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</si>
  <si>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</si>
  <si>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</si>
  <si>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</si>
  <si>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</si>
  <si>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</si>
  <si>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</si>
  <si>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</si>
  <si>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</si>
  <si>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</si>
  <si>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</si>
  <si>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</si>
  <si>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</si>
  <si>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</si>
  <si>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</si>
  <si>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</si>
  <si>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</si>
  <si>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</si>
  <si>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</si>
  <si>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</si>
  <si>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</si>
  <si>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</si>
  <si>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</si>
  <si>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</si>
  <si>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</si>
  <si>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</si>
  <si>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</si>
  <si>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</si>
  <si>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</si>
  <si>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</si>
  <si>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</si>
  <si>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</si>
  <si>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</si>
  <si>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</si>
  <si>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</si>
  <si>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</si>
  <si>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</si>
  <si>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</si>
  <si>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</si>
  <si>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</si>
  <si>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</si>
  <si>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</si>
  <si>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</si>
  <si>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</si>
  <si>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</si>
  <si>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</si>
  <si>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</si>
  <si>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</si>
  <si>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</si>
  <si>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</si>
  <si>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</si>
  <si>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</si>
  <si>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</si>
  <si>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</si>
  <si>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</si>
  <si>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</si>
  <si>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</si>
  <si>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</si>
  <si>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</si>
  <si>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</si>
  <si>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</si>
  <si>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</si>
  <si>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</si>
  <si>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</si>
  <si>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</si>
  <si>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</si>
  <si>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</si>
  <si>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</si>
  <si>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</si>
  <si>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</si>
  <si>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</si>
  <si>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</si>
  <si>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</si>
  <si>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</si>
  <si>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</si>
  <si>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</si>
  <si>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</si>
  <si>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</si>
  <si>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</si>
  <si>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</si>
  <si>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</si>
  <si>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</si>
  <si>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</si>
  <si>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</si>
  <si>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</si>
  <si>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</si>
  <si>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</si>
  <si>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</si>
  <si>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</si>
  <si>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</si>
  <si>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</si>
  <si>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</si>
  <si>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</si>
  <si>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</si>
  <si>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</si>
  <si>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</si>
  <si>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</si>
  <si>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</si>
  <si>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</si>
  <si>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</si>
  <si>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</si>
  <si>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</si>
  <si>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</si>
  <si>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</si>
  <si>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</si>
  <si>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</si>
  <si>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</si>
  <si>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</si>
  <si>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</si>
  <si>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</si>
  <si>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</si>
  <si>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</si>
  <si>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</si>
  <si>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</si>
  <si>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</si>
  <si>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</si>
  <si>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</si>
  <si>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</si>
  <si>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</si>
  <si>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</si>
  <si>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</si>
  <si>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</si>
  <si>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</si>
  <si>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</si>
  <si>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</si>
  <si>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</si>
  <si>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</si>
  <si>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</si>
  <si>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</si>
  <si>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</si>
  <si>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</si>
  <si>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</si>
  <si>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</si>
  <si>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</si>
  <si>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</si>
  <si>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</si>
  <si>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</si>
  <si>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</si>
  <si>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</si>
  <si>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</si>
  <si>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</si>
  <si>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</si>
  <si>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</si>
  <si>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</si>
  <si>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</si>
  <si>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</si>
  <si>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</si>
  <si>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</si>
  <si>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</si>
  <si>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</si>
  <si>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</si>
  <si>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</si>
  <si>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</si>
  <si>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</si>
  <si>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</si>
  <si>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</si>
  <si>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</si>
  <si>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</si>
  <si>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</si>
  <si>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</si>
  <si>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</si>
  <si>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</si>
  <si>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</si>
  <si>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</si>
  <si>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</si>
  <si>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</si>
  <si>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</si>
  <si>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</si>
  <si>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</si>
  <si>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</si>
  <si>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</si>
  <si>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</si>
  <si>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</si>
  <si>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</si>
  <si>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</si>
  <si>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</si>
  <si>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</si>
  <si>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</si>
  <si>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</si>
  <si>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</si>
  <si>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</si>
  <si>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</si>
  <si>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</si>
  <si>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</si>
  <si>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</si>
  <si>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</si>
  <si>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</si>
  <si>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</si>
  <si>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</si>
  <si>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</si>
  <si>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</si>
  <si>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</si>
  <si>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</si>
  <si>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</si>
  <si>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</si>
  <si>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</si>
  <si>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</si>
  <si>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</si>
  <si>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</si>
  <si>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</si>
  <si>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</si>
  <si>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</si>
  <si>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</si>
  <si>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</si>
  <si>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</si>
  <si>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</si>
  <si>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</si>
  <si>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</si>
  <si>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</si>
  <si>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</si>
  <si>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</si>
  <si>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</si>
  <si>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</si>
  <si>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</si>
  <si>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</si>
  <si>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</si>
  <si>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</si>
  <si>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</si>
  <si>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</si>
  <si>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</si>
  <si>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</si>
  <si>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</si>
  <si>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</si>
  <si>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</si>
  <si>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</si>
  <si>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</si>
  <si>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</si>
  <si>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</si>
  <si>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</si>
  <si>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</si>
  <si>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</si>
  <si>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</si>
  <si>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</si>
  <si>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</si>
  <si>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</si>
  <si>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</si>
  <si>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</si>
  <si>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</si>
  <si>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</si>
  <si>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</si>
  <si>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</si>
  <si>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</si>
  <si>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</si>
  <si>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</si>
  <si>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</si>
  <si>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</si>
  <si>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</si>
  <si>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</si>
  <si>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</si>
  <si>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</si>
  <si>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</si>
  <si>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</si>
  <si>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</si>
  <si>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</si>
  <si>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</si>
  <si>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</si>
  <si>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</si>
  <si>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</si>
  <si>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</si>
  <si>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</si>
  <si>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</si>
  <si>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</si>
  <si>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</si>
  <si>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</si>
  <si>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</si>
  <si>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</si>
  <si>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</si>
  <si>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</si>
  <si>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</si>
  <si>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</si>
  <si>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</si>
  <si>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</si>
  <si>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</si>
  <si>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</si>
  <si>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</si>
  <si>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</si>
  <si>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</si>
  <si>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</si>
  <si>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</si>
  <si>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</si>
  <si>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</si>
  <si>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</si>
  <si>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</si>
  <si>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</si>
  <si>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</si>
  <si>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</si>
  <si>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</si>
  <si>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</si>
  <si>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</si>
  <si>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</si>
  <si>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</si>
  <si>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</si>
  <si>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</si>
  <si>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</si>
  <si>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</si>
  <si>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</si>
  <si>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</si>
  <si>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</si>
  <si>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</si>
  <si>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</si>
  <si>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</si>
  <si>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</si>
  <si>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</si>
  <si>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</si>
  <si>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</si>
  <si>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</si>
  <si>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</si>
  <si>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</si>
  <si>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</si>
  <si>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</si>
  <si>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</si>
  <si>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</si>
  <si>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</si>
  <si>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</si>
  <si>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</si>
  <si>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</si>
  <si>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</si>
  <si>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</si>
  <si>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</si>
  <si>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</si>
  <si>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</si>
  <si>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</si>
  <si>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</si>
  <si>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</si>
  <si>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</si>
  <si>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</si>
  <si>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</si>
  <si>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</si>
  <si>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</si>
  <si>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</si>
  <si>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</si>
  <si>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</si>
  <si>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</si>
  <si>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</si>
  <si>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</si>
  <si>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</si>
  <si>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</si>
  <si>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</si>
  <si>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</si>
  <si>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</si>
  <si>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</si>
  <si>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</si>
  <si>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</si>
  <si>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</si>
  <si>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</si>
  <si>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</si>
  <si>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</si>
  <si>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</si>
  <si>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</si>
  <si>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</si>
  <si>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</si>
  <si>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</si>
  <si>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</si>
  <si>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</si>
  <si>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</si>
  <si>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</si>
  <si>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</si>
  <si>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</si>
  <si>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</si>
  <si>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</si>
  <si>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</si>
  <si>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</si>
  <si>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</si>
  <si>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</si>
  <si>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</si>
  <si>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</si>
  <si>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</si>
  <si>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</si>
  <si>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</si>
  <si>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</si>
  <si>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</si>
  <si>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</si>
  <si>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</si>
  <si>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</si>
  <si>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</si>
  <si>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</si>
  <si>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</si>
  <si>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</si>
  <si>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</si>
  <si>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</si>
  <si>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</si>
  <si>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</si>
  <si>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</si>
  <si>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</si>
  <si>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</si>
  <si>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</si>
  <si>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</si>
  <si>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</si>
  <si>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</si>
  <si>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</si>
  <si>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</si>
  <si>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</si>
  <si>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</si>
  <si>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</si>
  <si>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</si>
  <si>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</si>
  <si>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</si>
  <si>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</si>
  <si>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</si>
  <si>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</si>
  <si>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</si>
  <si>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</si>
  <si>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</si>
  <si>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</si>
  <si>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</si>
  <si>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</si>
  <si>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</si>
  <si>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</si>
  <si>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</si>
  <si>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</si>
  <si>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</si>
  <si>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</si>
  <si>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</si>
  <si>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</si>
  <si>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</si>
  <si>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</si>
  <si>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</si>
  <si>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</si>
  <si>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</si>
  <si>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</si>
  <si>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</si>
  <si>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</si>
  <si>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</si>
  <si>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</si>
  <si>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</si>
  <si>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</si>
  <si>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</si>
  <si>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</si>
  <si>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</si>
  <si>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</si>
  <si>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</si>
  <si>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</si>
  <si>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</si>
  <si>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</si>
  <si>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</si>
  <si>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</si>
  <si>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</si>
  <si>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</si>
  <si>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</si>
  <si>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</si>
  <si>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</si>
  <si>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</si>
  <si>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</si>
  <si>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</si>
  <si>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</si>
  <si>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</si>
  <si>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</si>
  <si>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</si>
  <si>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</si>
  <si>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</si>
  <si>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</si>
  <si>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</si>
  <si>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</si>
  <si>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</si>
  <si>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</si>
  <si>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</si>
  <si>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</si>
  <si>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</si>
  <si>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</si>
  <si>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</si>
  <si>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</si>
  <si>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</si>
  <si>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</si>
  <si>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</si>
  <si>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</si>
  <si>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</si>
  <si>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</si>
  <si>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</si>
  <si>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</si>
  <si>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</si>
  <si>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</si>
  <si>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</si>
  <si>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</si>
  <si>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</si>
  <si>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</si>
  <si>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</si>
  <si>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</si>
  <si>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</si>
  <si>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</si>
  <si>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</si>
  <si>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</si>
  <si>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</si>
  <si>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</si>
  <si>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</si>
  <si>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</si>
  <si>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</si>
  <si>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</si>
  <si>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</si>
  <si>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</si>
  <si>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</si>
  <si>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</si>
  <si>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</si>
  <si>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</si>
  <si>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</si>
  <si>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</si>
  <si>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</si>
  <si>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</si>
  <si>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</si>
  <si>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</si>
  <si>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</si>
  <si>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</si>
  <si>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</si>
  <si>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</si>
  <si>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</si>
  <si>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</si>
  <si>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</si>
  <si>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</si>
  <si>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</si>
  <si>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</si>
  <si>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</si>
  <si>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</si>
  <si>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</si>
  <si>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</si>
  <si>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</si>
  <si>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</si>
  <si>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</si>
  <si>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</si>
  <si>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</si>
  <si>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</si>
  <si>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</si>
  <si>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</si>
  <si>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</si>
  <si>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</si>
  <si>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</si>
  <si>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</si>
  <si>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</si>
  <si>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</si>
  <si>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</si>
  <si>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</si>
  <si>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</si>
  <si>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</si>
  <si>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</si>
  <si>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</si>
  <si>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</si>
  <si>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</si>
  <si>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</si>
  <si>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</si>
  <si>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</si>
  <si>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</si>
  <si>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</si>
  <si>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</si>
  <si>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</si>
  <si>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</si>
  <si>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</si>
  <si>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</si>
  <si>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</si>
  <si>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</si>
  <si>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</si>
  <si>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</si>
  <si>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</si>
  <si>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</si>
  <si>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</si>
  <si>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</si>
  <si>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</si>
  <si>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</si>
  <si>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</si>
  <si>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</si>
  <si>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</si>
  <si>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</si>
  <si>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</si>
  <si>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</si>
  <si>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</si>
  <si>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</si>
  <si>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</si>
  <si>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</si>
  <si>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</si>
  <si>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</si>
  <si>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</si>
  <si>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</si>
  <si>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</si>
  <si>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</si>
  <si>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</si>
  <si>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</si>
  <si>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</si>
  <si>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</si>
  <si>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</si>
  <si>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</si>
  <si>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</si>
  <si>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</si>
  <si>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</si>
  <si>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</si>
  <si>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</si>
  <si>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</si>
  <si>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</si>
  <si>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</si>
  <si>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</si>
  <si>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</si>
  <si>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</si>
  <si>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</si>
  <si>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</si>
  <si>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</si>
  <si>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</si>
  <si>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</si>
  <si>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</si>
  <si>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</si>
  <si>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</si>
  <si>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</si>
  <si>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</si>
  <si>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</si>
  <si>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</si>
  <si>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</si>
  <si>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</si>
  <si>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</si>
  <si>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</si>
  <si>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</si>
  <si>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</si>
  <si>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</si>
  <si>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</si>
  <si>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</si>
  <si>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</si>
  <si>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</si>
  <si>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</si>
  <si>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</si>
  <si>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</si>
  <si>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</si>
  <si>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</si>
  <si>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</si>
  <si>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</si>
  <si>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</si>
  <si>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</si>
  <si>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</si>
  <si>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</si>
  <si>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</si>
  <si>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</si>
  <si>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</si>
  <si>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</si>
  <si>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</si>
  <si>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</si>
  <si>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</si>
  <si>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</si>
  <si>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</si>
  <si>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</si>
  <si>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</si>
  <si>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</si>
  <si>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</si>
  <si>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</si>
  <si>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</si>
  <si>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</si>
  <si>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</si>
  <si>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</si>
  <si>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</si>
  <si>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</si>
  <si>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</si>
  <si>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</si>
  <si>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</si>
  <si>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</si>
  <si>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</si>
  <si>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</si>
  <si>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</si>
  <si>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</si>
  <si>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</si>
  <si>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</si>
  <si>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</si>
  <si>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</si>
  <si>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</si>
  <si>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</si>
  <si>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</si>
  <si>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</si>
  <si>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</si>
  <si>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</si>
  <si>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</si>
  <si>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</si>
  <si>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</si>
  <si>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</si>
  <si>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</si>
  <si>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</si>
  <si>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</si>
  <si>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</si>
  <si>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</si>
  <si>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</si>
  <si>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</si>
  <si>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</si>
  <si>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</si>
  <si>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</si>
  <si>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</si>
  <si>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</si>
  <si>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</si>
  <si>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</si>
  <si>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</si>
  <si>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</si>
  <si>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</si>
  <si>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</si>
  <si>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</si>
  <si>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</si>
  <si>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</si>
  <si>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</si>
  <si>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</si>
  <si>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</si>
  <si>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</si>
  <si>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</si>
  <si>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</si>
  <si>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</si>
  <si>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</si>
  <si>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</si>
  <si>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</si>
  <si>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</si>
  <si>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</si>
  <si>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</si>
  <si>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</si>
  <si>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</si>
  <si>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</si>
  <si>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</si>
  <si>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</si>
  <si>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</si>
  <si>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</si>
  <si>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</si>
  <si>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</si>
  <si>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</si>
  <si>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</si>
  <si>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</si>
  <si>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</si>
  <si>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</si>
  <si>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</si>
  <si>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</si>
  <si>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</si>
  <si>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</si>
  <si>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</si>
  <si>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</si>
  <si>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</si>
  <si>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</si>
  <si>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</si>
  <si>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</si>
  <si>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</si>
  <si>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</si>
  <si>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</si>
  <si>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</si>
  <si>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</si>
  <si>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</si>
  <si>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</si>
  <si>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</si>
  <si>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</si>
  <si>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</si>
  <si>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</si>
  <si>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</si>
  <si>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</si>
  <si>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</si>
  <si>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</si>
  <si>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</si>
  <si>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</si>
  <si>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</si>
  <si>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</si>
  <si>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</si>
  <si>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</si>
  <si>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</si>
  <si>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</si>
  <si>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</si>
  <si>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</si>
  <si>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</si>
  <si>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</si>
  <si>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</si>
  <si>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</si>
  <si>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</si>
  <si>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</si>
  <si>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</si>
  <si>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</si>
  <si>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</si>
  <si>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</si>
  <si>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</si>
  <si>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</si>
  <si>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</si>
  <si>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</si>
  <si>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</si>
  <si>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</si>
  <si>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</si>
  <si>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</si>
  <si>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</si>
  <si>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</si>
  <si>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</si>
  <si>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</si>
  <si>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</si>
  <si>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</si>
  <si>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</si>
  <si>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</si>
  <si>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</si>
  <si>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</si>
  <si>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</si>
  <si>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</si>
  <si>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</si>
  <si>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</si>
  <si>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</si>
  <si>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</si>
  <si>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</si>
  <si>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</si>
  <si>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</si>
  <si>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</si>
  <si>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</si>
  <si>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</si>
  <si>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</si>
  <si>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</si>
  <si>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</si>
  <si>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</si>
  <si>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</si>
  <si>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</si>
  <si>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</si>
  <si>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</si>
  <si>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</si>
  <si>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</si>
  <si>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</si>
  <si>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</si>
  <si>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</si>
  <si>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</si>
  <si>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</si>
  <si>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</si>
  <si>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</si>
  <si>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</si>
  <si>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</si>
  <si>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</si>
  <si>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</si>
  <si>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</si>
  <si>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</si>
  <si>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</si>
  <si>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</si>
  <si>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</si>
  <si>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</si>
  <si>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</si>
  <si>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</si>
  <si>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</si>
  <si>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</si>
  <si>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</si>
  <si>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</si>
  <si>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</si>
  <si>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</si>
  <si>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</si>
  <si>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</si>
  <si>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</si>
  <si>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</si>
  <si>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</si>
  <si>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</si>
  <si>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</si>
  <si>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</si>
  <si>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</si>
  <si>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</si>
  <si>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</si>
  <si>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</si>
  <si>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</si>
  <si>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</si>
  <si>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</si>
  <si>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</si>
  <si>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</si>
  <si>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</si>
  <si>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</si>
  <si>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</si>
  <si>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</si>
  <si>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</si>
  <si>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</si>
  <si>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</si>
  <si>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</si>
  <si>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</si>
  <si>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</si>
  <si>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</si>
  <si>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</si>
  <si>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</si>
  <si>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</si>
  <si>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</si>
  <si>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</si>
  <si>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</si>
  <si>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</si>
  <si>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</si>
  <si>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</si>
  <si>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</si>
  <si>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</si>
  <si>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</si>
  <si>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</si>
  <si>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</si>
  <si>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</si>
  <si>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</si>
  <si>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</si>
  <si>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</si>
  <si>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</si>
  <si>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</si>
  <si>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</si>
  <si>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</si>
  <si>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</si>
  <si>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</si>
  <si>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</si>
  <si>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</si>
  <si>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</si>
  <si>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</si>
  <si>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</si>
  <si>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</si>
  <si>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</si>
  <si>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</si>
  <si>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</si>
  <si>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</si>
  <si>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</si>
  <si>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</si>
  <si>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</si>
  <si>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</si>
  <si>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</si>
  <si>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</si>
  <si>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</si>
  <si>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</si>
  <si>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</si>
  <si>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</si>
  <si>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</si>
  <si>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</si>
  <si>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</si>
  <si>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</si>
  <si>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</si>
  <si>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</si>
  <si>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</si>
  <si>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</si>
  <si>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</si>
  <si>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</si>
  <si>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</si>
  <si>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</si>
  <si>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</si>
  <si>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</si>
  <si>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</si>
  <si>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</si>
  <si>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</si>
  <si>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</si>
  <si>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</si>
  <si>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</si>
  <si>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</si>
  <si>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</si>
  <si>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</si>
  <si>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</si>
  <si>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</si>
  <si>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</si>
  <si>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</si>
  <si>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</si>
  <si>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</si>
  <si>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</si>
  <si>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</si>
  <si>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</si>
  <si>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</si>
  <si>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</si>
  <si>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</si>
  <si>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</si>
  <si>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</si>
  <si>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</si>
  <si>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</si>
  <si>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</si>
  <si>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</si>
  <si>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</si>
  <si>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</si>
  <si>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</si>
  <si>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</si>
  <si>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</si>
  <si>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</si>
  <si>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</si>
  <si>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</si>
  <si>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</si>
  <si>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</si>
  <si>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</si>
  <si>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</si>
  <si>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</si>
  <si>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</si>
  <si>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</si>
  <si>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</si>
  <si>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</si>
  <si>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</si>
  <si>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</si>
  <si>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</si>
  <si>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</si>
  <si>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</si>
  <si>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</si>
  <si>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</si>
  <si>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</si>
  <si>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</si>
  <si>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</si>
  <si>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</si>
  <si>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</si>
  <si>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</si>
  <si>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</si>
  <si>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</si>
  <si>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</si>
  <si>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</si>
  <si>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</si>
  <si>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</si>
  <si>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</si>
  <si>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</si>
  <si>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</si>
  <si>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</si>
  <si>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</si>
  <si>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</si>
  <si>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</si>
  <si>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</si>
  <si>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</si>
  <si>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</si>
  <si>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</si>
  <si>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</si>
  <si>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</si>
  <si>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</si>
  <si>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</si>
  <si>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</si>
  <si>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</si>
  <si>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</si>
  <si>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</si>
  <si>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</si>
  <si>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</si>
  <si>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</si>
  <si>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</si>
  <si>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</si>
  <si>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</si>
  <si>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</si>
  <si>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</si>
  <si>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</si>
  <si>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</si>
  <si>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</si>
  <si>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</si>
  <si>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</si>
  <si>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</si>
  <si>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</si>
  <si>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</si>
  <si>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</si>
  <si>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</si>
  <si>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</si>
  <si>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</si>
  <si>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</si>
  <si>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</si>
  <si>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</si>
  <si>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</si>
  <si>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</si>
  <si>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</si>
  <si>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</si>
  <si>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</si>
  <si>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</si>
  <si>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</si>
  <si>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</si>
  <si>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</si>
  <si>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</si>
  <si>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</si>
  <si>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</si>
  <si>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</si>
  <si>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</si>
  <si>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</si>
  <si>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</si>
  <si>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</si>
  <si>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</si>
  <si>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</si>
  <si>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</si>
  <si>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</si>
  <si>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</si>
  <si>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</si>
  <si>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</si>
  <si>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</si>
  <si>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</si>
  <si>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</si>
  <si>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</si>
  <si>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</si>
  <si>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</si>
  <si>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</si>
  <si>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</si>
  <si>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</si>
  <si>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</si>
  <si>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</si>
  <si>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</si>
  <si>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</si>
  <si>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</si>
  <si>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</si>
  <si>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</si>
  <si>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</si>
  <si>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</si>
  <si>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</si>
  <si>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</si>
  <si>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</si>
  <si>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</si>
  <si>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</si>
  <si>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</si>
  <si>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</si>
  <si>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</si>
  <si>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</si>
  <si>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</si>
  <si>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</si>
  <si>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</si>
  <si>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</si>
  <si>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</si>
  <si>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</si>
  <si>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</si>
  <si>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</si>
  <si>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</si>
  <si>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</si>
  <si>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</si>
  <si>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</si>
  <si>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</si>
  <si>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</si>
  <si>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</si>
  <si>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</si>
  <si>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</si>
  <si>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</si>
  <si>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</si>
  <si>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</si>
  <si>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</si>
  <si>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</si>
  <si>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</si>
  <si>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</si>
  <si>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</si>
  <si>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</si>
  <si>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</si>
  <si>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</si>
  <si>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</si>
  <si>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</si>
  <si>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</si>
  <si>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</si>
  <si>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</si>
  <si>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</si>
  <si>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</si>
  <si>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</si>
  <si>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</si>
  <si>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</si>
  <si>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</si>
  <si>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</si>
  <si>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</si>
  <si>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</si>
  <si>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</si>
  <si>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</si>
  <si>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</si>
  <si>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</si>
  <si>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</si>
  <si>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</si>
  <si>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</si>
  <si>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</si>
  <si>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</si>
  <si>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</si>
  <si>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</si>
  <si>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</si>
  <si>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</si>
  <si>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</si>
  <si>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</si>
  <si>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</si>
  <si>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</si>
  <si>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</si>
  <si>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</si>
  <si>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</si>
  <si>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</si>
  <si>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</si>
  <si>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</si>
  <si>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</si>
  <si>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</si>
  <si>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</si>
  <si>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</si>
  <si>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</si>
  <si>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</si>
  <si>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</si>
  <si>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</si>
  <si>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</si>
  <si>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</si>
  <si>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</si>
  <si>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</si>
  <si>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</si>
  <si>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</si>
  <si>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</si>
  <si>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</si>
  <si>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</si>
  <si>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</si>
  <si>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</si>
  <si>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</si>
  <si>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</si>
  <si>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</si>
  <si>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</si>
  <si>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</si>
  <si>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</si>
  <si>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</si>
  <si>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</si>
  <si>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</si>
  <si>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</si>
  <si>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</si>
  <si>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</si>
  <si>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</si>
  <si>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</si>
  <si>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</si>
  <si>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</si>
  <si>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</si>
  <si>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</si>
  <si>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</si>
  <si>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</si>
  <si>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</si>
  <si>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</si>
  <si>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</si>
  <si>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</si>
  <si>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</si>
  <si>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</si>
  <si>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</si>
  <si>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</si>
  <si>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</si>
  <si>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</si>
  <si>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</si>
  <si>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</si>
  <si>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</si>
  <si>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</si>
  <si>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</si>
  <si>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</si>
  <si>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</si>
  <si>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</si>
  <si>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</si>
  <si>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</si>
  <si>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</si>
  <si>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</si>
  <si>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</si>
  <si>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</si>
  <si>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</si>
  <si>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</si>
  <si>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</si>
  <si>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</si>
  <si>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</si>
  <si>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</si>
  <si>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</si>
  <si>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</si>
  <si>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</si>
  <si>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</si>
  <si>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</si>
  <si>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</si>
  <si>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</si>
  <si>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</si>
  <si>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</si>
  <si>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</si>
  <si>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</si>
  <si>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</si>
  <si>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</si>
  <si>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</si>
  <si>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</si>
  <si>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</si>
  <si>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</si>
  <si>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</si>
  <si>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</si>
  <si>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</si>
  <si>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</si>
  <si>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</si>
  <si>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</si>
  <si>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</si>
  <si>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</si>
  <si>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</si>
  <si>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</si>
  <si>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</si>
  <si>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</si>
  <si>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</si>
  <si>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</si>
  <si>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</si>
  <si>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</si>
  <si>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</si>
  <si>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</si>
  <si>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</si>
  <si>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</si>
  <si>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</si>
  <si>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</si>
  <si>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</si>
  <si>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</si>
  <si>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</si>
  <si>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</si>
  <si>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</si>
  <si>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</si>
  <si>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</si>
  <si>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</si>
  <si>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</si>
  <si>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</si>
  <si>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</si>
  <si>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</si>
  <si>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</si>
  <si>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</si>
  <si>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</si>
  <si>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</si>
  <si>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</si>
  <si>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</si>
  <si>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</si>
  <si>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</si>
  <si>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</si>
  <si>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</si>
  <si>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</si>
  <si>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</si>
  <si>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</si>
  <si>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</si>
  <si>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</si>
  <si>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</si>
  <si>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</si>
  <si>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</si>
  <si>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</si>
  <si>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</si>
  <si>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</si>
  <si>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</si>
  <si>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</si>
  <si>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</si>
  <si>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</si>
  <si>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</si>
  <si>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</si>
  <si>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</si>
  <si>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</si>
  <si>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</si>
  <si>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</si>
  <si>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</si>
  <si>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</si>
  <si>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</si>
  <si>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</si>
  <si>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</si>
  <si>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</si>
  <si>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</si>
  <si>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</si>
  <si>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</si>
  <si>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</si>
  <si>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</si>
  <si>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</si>
  <si>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</si>
  <si>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</si>
  <si>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</si>
  <si>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</si>
  <si>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</si>
  <si>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</si>
  <si>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</si>
  <si>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</si>
  <si>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</si>
  <si>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</si>
  <si>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</si>
  <si>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</si>
  <si>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</si>
  <si>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</si>
  <si>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</si>
  <si>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</si>
  <si>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</si>
  <si>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</si>
  <si>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</si>
  <si>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</si>
  <si>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</si>
  <si>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</si>
  <si>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</si>
  <si>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</si>
  <si>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</si>
  <si>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</si>
  <si>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</si>
  <si>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</si>
  <si>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</si>
  <si>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</si>
  <si>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</si>
  <si>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</si>
  <si>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</si>
  <si>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</si>
  <si>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</si>
  <si>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</si>
  <si>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</si>
  <si>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</si>
  <si>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</si>
  <si>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</si>
  <si>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</si>
  <si>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</si>
  <si>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</si>
  <si>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</si>
  <si>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</si>
  <si>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</si>
  <si>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</si>
  <si>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</si>
  <si>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</si>
  <si>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</si>
  <si>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</si>
  <si>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</si>
  <si>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</si>
  <si>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</si>
  <si>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</si>
  <si>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</si>
  <si>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</si>
  <si>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</si>
  <si>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</si>
  <si>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</si>
  <si>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</si>
  <si>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</si>
  <si>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</si>
  <si>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</si>
  <si>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</si>
  <si>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</si>
  <si>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</si>
  <si>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</si>
  <si>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</si>
  <si>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</si>
  <si>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</si>
  <si>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</si>
  <si>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</si>
  <si>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</si>
  <si>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</si>
  <si>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</si>
  <si>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</si>
  <si>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</si>
  <si>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</si>
  <si>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</si>
  <si>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</si>
  <si>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</si>
  <si>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</si>
  <si>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</si>
  <si>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</si>
  <si>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</si>
  <si>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</si>
  <si>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</si>
  <si>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</si>
  <si>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</si>
  <si>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</si>
  <si>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</si>
  <si>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</si>
  <si>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</si>
  <si>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</si>
  <si>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</si>
  <si>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</si>
  <si>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</si>
  <si>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</si>
  <si>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</si>
  <si>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</si>
  <si>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</si>
  <si>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</si>
  <si>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</si>
  <si>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</si>
  <si>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</si>
  <si>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</si>
  <si>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</si>
  <si>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</si>
  <si>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</si>
  <si>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</si>
  <si>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</si>
  <si>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</si>
  <si>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</si>
  <si>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</si>
  <si>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</si>
  <si>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</si>
  <si>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</si>
  <si>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</si>
  <si>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</si>
  <si>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</si>
  <si>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</si>
  <si>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</si>
  <si>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</si>
  <si>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</si>
  <si>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</si>
  <si>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</si>
  <si>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</si>
  <si>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</si>
  <si>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</si>
  <si>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</si>
  <si>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</si>
  <si>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</si>
  <si>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</si>
  <si>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</si>
  <si>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</si>
  <si>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</si>
  <si>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</si>
  <si>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</si>
  <si>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</si>
  <si>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</si>
  <si>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</si>
  <si>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</si>
  <si>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</si>
  <si>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</si>
  <si>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</si>
  <si>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</si>
  <si>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</si>
  <si>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</si>
  <si>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</si>
  <si>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</si>
  <si>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</si>
  <si>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</si>
  <si>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</si>
  <si>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</si>
  <si>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</si>
  <si>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</si>
  <si>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</si>
  <si>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</si>
  <si>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</si>
  <si>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</si>
  <si>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</si>
  <si>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</si>
  <si>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</si>
  <si>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</si>
  <si>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</si>
  <si>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</si>
  <si>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</si>
  <si>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</si>
  <si>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</si>
  <si>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</si>
  <si>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</si>
  <si>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</si>
  <si>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</si>
  <si>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</si>
  <si>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</si>
  <si>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</si>
  <si>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</si>
  <si>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</si>
  <si>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</si>
  <si>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</si>
  <si>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</si>
  <si>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</si>
  <si>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</si>
  <si>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</si>
  <si>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</si>
  <si>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</si>
  <si>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</si>
  <si>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</si>
  <si>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</si>
  <si>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</si>
  <si>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</si>
  <si>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</si>
  <si>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</si>
  <si>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</si>
  <si>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</si>
  <si>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</si>
  <si>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</si>
  <si>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</si>
  <si>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</si>
  <si>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</si>
  <si>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</si>
  <si>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</si>
  <si>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</si>
  <si>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</si>
  <si>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</si>
  <si>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</si>
  <si>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</si>
  <si>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</si>
  <si>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</si>
  <si>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</si>
  <si>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</si>
  <si>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</si>
  <si>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</si>
  <si>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</si>
  <si>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</si>
  <si>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</si>
  <si>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</si>
  <si>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</si>
  <si>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</si>
  <si>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</si>
  <si>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</si>
  <si>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</si>
  <si>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</si>
  <si>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</si>
  <si>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</si>
  <si>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</si>
  <si>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</si>
  <si>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</si>
  <si>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</si>
  <si>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</si>
  <si>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</si>
  <si>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</si>
  <si>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</si>
  <si>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</si>
  <si>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</si>
  <si>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</si>
  <si>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</si>
  <si>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</si>
  <si>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</si>
  <si>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</si>
  <si>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</si>
  <si>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</si>
  <si>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</si>
  <si>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</si>
  <si>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</si>
  <si>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</si>
  <si>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</si>
  <si>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</si>
  <si>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</si>
  <si>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</si>
  <si>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</si>
  <si>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</si>
  <si>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</si>
  <si>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</si>
  <si>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</si>
  <si>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</si>
  <si>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</si>
  <si>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</si>
  <si>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</si>
  <si>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</si>
  <si>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</si>
  <si>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</si>
  <si>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</si>
  <si>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</si>
  <si>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</si>
  <si>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</si>
  <si>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</si>
  <si>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</si>
  <si>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</si>
  <si>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</si>
  <si>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</si>
  <si>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</si>
  <si>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</si>
  <si>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</si>
  <si>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</si>
  <si>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</si>
  <si>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</si>
  <si>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</si>
  <si>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</si>
  <si>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</si>
  <si>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</si>
  <si>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</si>
  <si>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</si>
  <si>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</si>
  <si>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</si>
  <si>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</si>
  <si>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</si>
  <si>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</si>
  <si>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</si>
  <si>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</si>
  <si>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</si>
  <si>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</si>
  <si>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</si>
  <si>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</si>
  <si>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</si>
  <si>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</si>
  <si>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</si>
  <si>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</si>
  <si>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</si>
  <si>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</si>
  <si>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</si>
  <si>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</si>
  <si>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</si>
  <si>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</si>
  <si>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</si>
  <si>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</si>
  <si>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</si>
  <si>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</si>
  <si>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</si>
  <si>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</si>
  <si>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</si>
  <si>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</si>
  <si>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</si>
  <si>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</si>
  <si>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</si>
  <si>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</si>
  <si>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</si>
  <si>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</si>
  <si>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</si>
  <si>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</si>
  <si>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</si>
  <si>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</si>
  <si>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</si>
  <si>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</si>
  <si>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</si>
  <si>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</si>
  <si>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</si>
  <si>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</si>
  <si>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</si>
  <si>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</si>
  <si>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</si>
  <si>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</si>
  <si>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</si>
  <si>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</si>
  <si>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</si>
  <si>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</si>
  <si>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</si>
  <si>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</si>
  <si>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</si>
  <si>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</si>
  <si>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</si>
  <si>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</si>
  <si>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</si>
  <si>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</si>
  <si>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</si>
  <si>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</si>
  <si>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</si>
  <si>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</si>
  <si>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</si>
  <si>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</si>
  <si>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</si>
  <si>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</si>
  <si>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</si>
  <si>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</si>
  <si>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</si>
  <si>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</si>
  <si>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</si>
  <si>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</si>
  <si>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</si>
  <si>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</si>
  <si>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</si>
  <si>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</si>
  <si>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</si>
  <si>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</si>
  <si>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</si>
  <si>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</si>
  <si>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</si>
  <si>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</si>
  <si>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</si>
  <si>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</si>
  <si>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</si>
  <si>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</si>
  <si>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</si>
  <si>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</si>
  <si>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</si>
  <si>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</si>
  <si>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</si>
  <si>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</si>
  <si>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</si>
  <si>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</si>
  <si>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</si>
  <si>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</si>
  <si>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</si>
  <si>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</si>
  <si>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</si>
  <si>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</si>
  <si>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</si>
  <si>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</si>
  <si>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</si>
  <si>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</si>
  <si>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</si>
  <si>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</si>
  <si>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</si>
  <si>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</si>
  <si>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</si>
  <si>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</si>
  <si>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</si>
  <si>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</si>
  <si>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</si>
  <si>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</si>
  <si>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</si>
  <si>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</si>
  <si>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</si>
  <si>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</si>
  <si>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</si>
  <si>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</si>
  <si>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</si>
  <si>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</si>
  <si>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</si>
  <si>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</si>
  <si>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</si>
  <si>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</si>
  <si>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</si>
  <si>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</si>
  <si>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</si>
  <si>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</si>
  <si>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</si>
  <si>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</si>
  <si>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</si>
  <si>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</si>
  <si>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</si>
  <si>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</si>
  <si>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</si>
  <si>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</si>
  <si>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</si>
  <si>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</si>
  <si>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</si>
  <si>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</si>
  <si>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</si>
  <si>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</si>
  <si>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</si>
  <si>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</si>
  <si>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</si>
  <si>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</si>
  <si>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</si>
  <si>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</si>
  <si>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</si>
  <si>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</si>
  <si>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</si>
  <si>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</si>
  <si>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</si>
  <si>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</si>
  <si>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</si>
  <si>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</si>
  <si>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</si>
  <si>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</si>
  <si>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</si>
  <si>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</si>
  <si>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</si>
  <si>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</si>
  <si>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</si>
  <si>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</si>
  <si>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</si>
  <si>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</si>
  <si>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</si>
  <si>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</si>
  <si>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</si>
  <si>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</si>
  <si>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</si>
  <si>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</si>
  <si>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</si>
  <si>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</si>
  <si>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</si>
  <si>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</si>
  <si>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</si>
  <si>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</si>
  <si>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</si>
  <si>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</si>
  <si>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</si>
  <si>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</si>
  <si>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</si>
  <si>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</si>
  <si>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</si>
  <si>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</si>
  <si>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</si>
  <si>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</si>
  <si>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</si>
  <si>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</si>
  <si>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</si>
  <si>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</si>
  <si>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</si>
  <si>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</si>
  <si>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</si>
  <si>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</si>
  <si>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</si>
  <si>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</si>
  <si>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</si>
  <si>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</si>
  <si>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</si>
  <si>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</si>
  <si>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</si>
  <si>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</si>
  <si>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</si>
  <si>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</si>
  <si>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</si>
  <si>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</si>
  <si>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</si>
  <si>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</si>
  <si>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</si>
  <si>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</si>
  <si>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</si>
  <si>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</si>
  <si>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</si>
  <si>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</si>
  <si>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</si>
  <si>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</si>
  <si>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</si>
  <si>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</si>
  <si>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</si>
  <si>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</si>
  <si>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</si>
  <si>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</si>
  <si>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</si>
  <si>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</si>
  <si>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</si>
  <si>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</si>
  <si>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</si>
  <si>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</si>
  <si>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</si>
  <si>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</si>
  <si>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</si>
  <si>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</si>
  <si>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</si>
  <si>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</si>
  <si>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</si>
  <si>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</si>
  <si>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</si>
  <si>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</si>
  <si>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</si>
  <si>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</si>
  <si>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</si>
  <si>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</si>
  <si>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</si>
  <si>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</si>
  <si>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</si>
  <si>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</si>
  <si>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</si>
  <si>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</si>
  <si>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</si>
  <si>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</si>
  <si>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</si>
  <si>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</si>
  <si>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</si>
  <si>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</si>
  <si>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</si>
  <si>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</si>
  <si>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</si>
  <si>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</si>
  <si>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</si>
  <si>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</si>
  <si>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</si>
  <si>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</si>
  <si>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</si>
  <si>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</si>
  <si>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</si>
  <si>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</si>
  <si>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</si>
  <si>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</si>
  <si>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</si>
  <si>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</si>
  <si>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</si>
  <si>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</si>
  <si>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</si>
  <si>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</si>
  <si>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</si>
  <si>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</si>
  <si>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</si>
  <si>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</si>
  <si>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</si>
  <si>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</si>
  <si>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</si>
  <si>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</si>
  <si>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</si>
  <si>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</si>
  <si>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</si>
  <si>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</si>
  <si>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</si>
  <si>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</si>
  <si>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</si>
  <si>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</si>
  <si>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</si>
  <si>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</si>
  <si>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</si>
  <si>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</si>
  <si>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</si>
  <si>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</si>
  <si>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</si>
  <si>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</si>
  <si>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</si>
  <si>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</si>
  <si>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</si>
  <si>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</si>
  <si>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</si>
  <si>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</si>
  <si>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</si>
  <si>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</si>
  <si>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</si>
  <si>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</si>
  <si>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</si>
  <si>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</si>
  <si>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</si>
  <si>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</si>
  <si>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</si>
  <si>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</si>
  <si>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</si>
  <si>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</si>
  <si>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</si>
  <si>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</si>
  <si>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</si>
  <si>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</si>
  <si>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</si>
  <si>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</si>
  <si>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</si>
  <si>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</si>
  <si>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</si>
  <si>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</si>
  <si>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</si>
  <si>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</si>
  <si>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</si>
  <si>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</si>
  <si>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</si>
  <si>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</si>
  <si>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</si>
  <si>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</si>
  <si>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</si>
  <si>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</si>
  <si>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</si>
  <si>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</si>
  <si>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</si>
  <si>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</si>
  <si>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</si>
  <si>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</si>
  <si>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</si>
  <si>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</si>
  <si>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</si>
  <si>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</si>
  <si>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</si>
  <si>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</si>
  <si>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</si>
  <si>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</si>
  <si>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</si>
  <si>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</si>
  <si>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</si>
  <si>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</si>
  <si>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</si>
  <si>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</si>
  <si>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</si>
  <si>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</si>
  <si>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</si>
  <si>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</si>
  <si>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</si>
  <si>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</si>
  <si>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</si>
  <si>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</si>
  <si>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</si>
  <si>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</si>
  <si>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</si>
  <si>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</si>
  <si>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</si>
  <si>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</si>
  <si>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</si>
  <si>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</si>
  <si>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</si>
  <si>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</si>
  <si>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</si>
  <si>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</si>
  <si>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</si>
  <si>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</si>
  <si>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</si>
  <si>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</si>
  <si>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</si>
  <si>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</si>
  <si>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</si>
  <si>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</si>
  <si>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</si>
  <si>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</si>
  <si>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</si>
  <si>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</si>
  <si>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</si>
  <si>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</si>
  <si>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</si>
  <si>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</si>
  <si>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</si>
  <si>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</si>
  <si>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</si>
  <si>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</si>
  <si>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</si>
  <si>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</si>
  <si>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</si>
  <si>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</si>
  <si>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</si>
  <si>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</si>
  <si>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</si>
  <si>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</si>
  <si>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</si>
  <si>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</si>
  <si>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</si>
  <si>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</si>
  <si>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</si>
  <si>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</si>
  <si>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</si>
  <si>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</si>
  <si>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</si>
  <si>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</si>
  <si>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</si>
  <si>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</si>
  <si>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</si>
  <si>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</si>
  <si>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</si>
  <si>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</si>
  <si>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</si>
  <si>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</si>
  <si>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</si>
  <si>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</si>
  <si>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</si>
  <si>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</si>
  <si>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</si>
  <si>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</si>
  <si>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</si>
  <si>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</si>
  <si>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</si>
  <si>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</si>
  <si>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</si>
  <si>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</si>
  <si>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</si>
  <si>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</si>
  <si>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</si>
  <si>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</si>
  <si>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</si>
  <si>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</si>
  <si>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</si>
  <si>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</si>
  <si>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</si>
  <si>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</si>
  <si>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</si>
  <si>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</si>
  <si>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</si>
  <si>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</si>
  <si>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</si>
  <si>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</si>
  <si>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</si>
  <si>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</si>
  <si>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</si>
  <si>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</si>
  <si>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</si>
  <si>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</si>
  <si>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</si>
  <si>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</si>
  <si>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</si>
  <si>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</si>
  <si>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</si>
  <si>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</si>
  <si>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</si>
  <si>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</si>
  <si>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</si>
  <si>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</si>
  <si>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</si>
  <si>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</si>
  <si>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</si>
  <si>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</si>
  <si>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</si>
  <si>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</si>
  <si>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</si>
  <si>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</si>
  <si>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</si>
  <si>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</si>
  <si>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</si>
  <si>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</si>
  <si>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</si>
  <si>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</si>
  <si>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</si>
  <si>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</si>
  <si>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</si>
  <si>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</si>
  <si>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</si>
  <si>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</si>
  <si>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</si>
  <si>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</si>
  <si>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</si>
  <si>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</si>
  <si>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</si>
  <si>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</si>
  <si>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</si>
  <si>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</si>
  <si>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</si>
  <si>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</si>
  <si>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</si>
  <si>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</si>
  <si>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</si>
  <si>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</si>
  <si>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</si>
  <si>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</si>
  <si>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</si>
  <si>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</si>
  <si>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</si>
  <si>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</si>
  <si>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</si>
  <si>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</si>
  <si>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</si>
  <si>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</si>
  <si>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</si>
  <si>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</si>
  <si>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</si>
  <si>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</si>
  <si>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</si>
  <si>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</si>
  <si>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</si>
  <si>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</si>
  <si>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</si>
  <si>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</si>
  <si>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</si>
  <si>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</si>
  <si>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</si>
  <si>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</si>
  <si>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</si>
  <si>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</si>
  <si>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</si>
  <si>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</si>
  <si>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</si>
  <si>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</si>
  <si>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</si>
  <si>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</si>
  <si>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</si>
  <si>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</si>
  <si>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</si>
  <si>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</si>
  <si>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</si>
  <si>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</si>
  <si>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</si>
  <si>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</si>
  <si>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</si>
  <si>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</si>
  <si>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</si>
  <si>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</si>
  <si>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</si>
  <si>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</si>
  <si>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</si>
  <si>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</si>
  <si>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</si>
  <si>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</si>
  <si>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</si>
  <si>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</si>
  <si>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</si>
  <si>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</si>
  <si>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</si>
  <si>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</si>
  <si>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</si>
  <si>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</si>
  <si>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</si>
  <si>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</si>
  <si>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</si>
  <si>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</si>
  <si>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</si>
  <si>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</si>
  <si>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</si>
  <si>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</si>
  <si>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</si>
  <si>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</si>
  <si>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</si>
  <si>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</si>
  <si>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</si>
  <si>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</si>
  <si>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</si>
  <si>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</si>
  <si>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</si>
  <si>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</si>
  <si>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</si>
  <si>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</si>
  <si>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</si>
  <si>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</si>
  <si>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</si>
  <si>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</si>
  <si>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</si>
  <si>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</si>
  <si>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</si>
  <si>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</si>
  <si>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</si>
  <si>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</si>
  <si>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</si>
  <si>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</si>
  <si>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</si>
  <si>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</si>
  <si>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</si>
  <si>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</si>
  <si>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</si>
  <si>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</si>
  <si>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</si>
  <si>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</si>
  <si>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</si>
  <si>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</si>
  <si>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</si>
  <si>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</si>
  <si>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</si>
  <si>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</si>
  <si>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</si>
  <si>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</si>
  <si>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</si>
  <si>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</si>
  <si>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</si>
  <si>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</si>
  <si>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</si>
  <si>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</si>
  <si>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</si>
  <si>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</si>
  <si>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</si>
  <si>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</si>
  <si>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</si>
  <si>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</si>
  <si>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</si>
  <si>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</si>
  <si>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</si>
  <si>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</si>
  <si>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</si>
  <si>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</si>
  <si>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</si>
  <si>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</si>
  <si>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</si>
  <si>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</si>
  <si>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</si>
  <si>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</si>
  <si>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</si>
  <si>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</si>
  <si>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</si>
  <si>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</si>
  <si>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</si>
  <si>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</si>
  <si>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</si>
  <si>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</si>
  <si>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</si>
  <si>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</si>
  <si>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</si>
  <si>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</si>
  <si>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</si>
  <si>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</si>
  <si>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</si>
  <si>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</si>
  <si>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</si>
  <si>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</si>
  <si>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</si>
  <si>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</si>
  <si>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</si>
  <si>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</si>
  <si>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</si>
  <si>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</si>
  <si>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</si>
  <si>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</si>
  <si>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</si>
  <si>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</si>
  <si>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</si>
  <si>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</si>
  <si>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</si>
  <si>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</si>
  <si>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</si>
  <si>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</si>
  <si>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</si>
  <si>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</si>
  <si>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</si>
  <si>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</si>
  <si>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</si>
  <si>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</si>
  <si>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</si>
  <si>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</si>
  <si>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</si>
  <si>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</si>
  <si>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</si>
  <si>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</si>
  <si>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</si>
  <si>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</si>
  <si>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</si>
  <si>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</si>
  <si>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</si>
  <si>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</si>
  <si>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</si>
  <si>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</si>
  <si>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</si>
  <si>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</si>
  <si>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</si>
  <si>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</si>
  <si>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</si>
  <si>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</si>
  <si>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</si>
  <si>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</si>
  <si>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</si>
  <si>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</si>
  <si>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</si>
  <si>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</si>
  <si>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</si>
  <si>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</si>
  <si>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</si>
  <si>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</si>
  <si>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</si>
  <si>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</si>
  <si>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</si>
  <si>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</si>
  <si>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</si>
  <si>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</si>
  <si>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</si>
  <si>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</si>
  <si>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</si>
  <si>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</si>
  <si>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</si>
  <si>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</si>
  <si>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</si>
  <si>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</si>
  <si>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</si>
  <si>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</si>
  <si>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</si>
  <si>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</si>
  <si>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</si>
  <si>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</si>
  <si>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</si>
  <si>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</si>
  <si>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</si>
  <si>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</si>
  <si>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</si>
  <si>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</si>
  <si>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</si>
  <si>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</si>
  <si>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</si>
  <si>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</si>
  <si>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</si>
  <si>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</si>
  <si>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</si>
  <si>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</si>
  <si>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</si>
  <si>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</si>
  <si>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</si>
  <si>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</si>
  <si>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</si>
  <si>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</si>
  <si>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</si>
  <si>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</si>
  <si>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</si>
  <si>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</si>
  <si>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</si>
  <si>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</si>
  <si>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</si>
  <si>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</si>
  <si>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</si>
  <si>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</si>
  <si>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</si>
  <si>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</si>
  <si>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</si>
  <si>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</si>
  <si>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</si>
  <si>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</si>
  <si>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</si>
  <si>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</si>
  <si>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</si>
  <si>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</si>
  <si>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</si>
  <si>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</si>
  <si>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</si>
  <si>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</si>
  <si>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</si>
  <si>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</si>
  <si>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</si>
  <si>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</si>
  <si>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</si>
  <si>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</si>
  <si>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</si>
  <si>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</si>
  <si>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</si>
  <si>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</si>
  <si>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</si>
  <si>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</si>
  <si>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</si>
  <si>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</si>
  <si>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</si>
  <si>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</si>
  <si>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</si>
  <si>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</si>
  <si>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</si>
  <si>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</si>
  <si>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</si>
  <si>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</si>
  <si>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</si>
  <si>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</si>
  <si>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</si>
  <si>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</si>
  <si>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</si>
  <si>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</si>
  <si>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</si>
  <si>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</si>
  <si>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</si>
  <si>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</si>
  <si>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</si>
  <si>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</si>
  <si>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</si>
  <si>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</si>
  <si>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</si>
  <si>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</si>
  <si>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</si>
  <si>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</si>
  <si>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</si>
  <si>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</si>
  <si>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</si>
  <si>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</si>
  <si>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</si>
  <si>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</si>
  <si>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</si>
  <si>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</si>
  <si>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</si>
  <si>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</si>
  <si>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</si>
  <si>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</si>
  <si>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</si>
  <si>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</si>
  <si>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</si>
  <si>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</si>
  <si>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</si>
  <si>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</si>
  <si>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</si>
  <si>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</si>
  <si>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</si>
  <si>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</si>
  <si>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</si>
  <si>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</si>
  <si>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</si>
  <si>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</si>
  <si>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</si>
  <si>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</si>
  <si>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</si>
  <si>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</si>
  <si>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</si>
  <si>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</si>
  <si>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</si>
  <si>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</si>
  <si>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</si>
  <si>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</si>
  <si>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</si>
  <si>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</si>
  <si>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</si>
  <si>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</si>
  <si>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</si>
  <si>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</si>
  <si>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</si>
  <si>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</si>
  <si>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</si>
  <si>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</si>
  <si>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</si>
  <si>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</si>
  <si>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</si>
  <si>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</si>
  <si>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</si>
  <si>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</si>
  <si>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</si>
  <si>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</si>
  <si>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</si>
  <si>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</si>
  <si>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</si>
  <si>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</si>
  <si>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</si>
  <si>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</si>
  <si>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</si>
  <si>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</si>
  <si>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</si>
  <si>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</si>
  <si>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</si>
  <si>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</si>
  <si>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</si>
  <si>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</si>
  <si>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</si>
  <si>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</si>
  <si>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</si>
  <si>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</si>
  <si>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</si>
  <si>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</si>
  <si>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</si>
  <si>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</si>
  <si>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</si>
  <si>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</si>
  <si>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</si>
  <si>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</si>
  <si>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</si>
  <si>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</si>
  <si>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</si>
  <si>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</si>
  <si>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</si>
  <si>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</si>
  <si>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</si>
  <si>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</si>
  <si>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</si>
  <si>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</si>
  <si>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</si>
  <si>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</si>
  <si>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</si>
  <si>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</si>
  <si>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</si>
  <si>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</si>
  <si>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</si>
  <si>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</si>
  <si>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</si>
  <si>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</si>
  <si>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</si>
  <si>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</si>
  <si>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</si>
  <si>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</si>
  <si>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</si>
  <si>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</si>
  <si>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</si>
  <si>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</si>
  <si>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</si>
  <si>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</si>
  <si>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</si>
  <si>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</si>
  <si>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</si>
  <si>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</si>
  <si>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</si>
  <si>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</si>
  <si>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</si>
  <si>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</si>
  <si>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</si>
  <si>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</si>
  <si>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</si>
  <si>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</si>
  <si>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</si>
  <si>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</si>
  <si>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</si>
  <si>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</si>
  <si>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</si>
  <si>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</si>
  <si>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</si>
  <si>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</si>
  <si>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</si>
  <si>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</si>
  <si>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</si>
  <si>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</si>
  <si>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</si>
  <si>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</si>
  <si>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</si>
  <si>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</si>
  <si>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</si>
  <si>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</si>
  <si>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</si>
  <si>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</si>
  <si>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</si>
  <si>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</si>
  <si>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</si>
  <si>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</si>
  <si>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</si>
  <si>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</si>
  <si>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</si>
  <si>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</si>
  <si>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</si>
  <si>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</si>
  <si>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</si>
  <si>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</si>
  <si>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</si>
  <si>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</si>
  <si>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</si>
  <si>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</si>
  <si>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</si>
  <si>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</si>
  <si>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</si>
  <si>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</si>
  <si>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</si>
  <si>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</si>
  <si>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</si>
  <si>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</si>
  <si>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</si>
  <si>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</si>
  <si>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</si>
  <si>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</si>
  <si>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</si>
  <si>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</si>
  <si>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</si>
  <si>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</si>
  <si>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</si>
  <si>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</si>
  <si>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</si>
  <si>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</si>
  <si>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</si>
  <si>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</si>
  <si>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</si>
  <si>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</si>
  <si>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</si>
  <si>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</si>
  <si>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</si>
  <si>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</si>
  <si>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</si>
  <si>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</si>
  <si>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</si>
  <si>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</si>
  <si>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</si>
  <si>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</si>
  <si>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</si>
  <si>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</si>
  <si>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</si>
  <si>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</si>
  <si>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</si>
  <si>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</si>
  <si>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</si>
  <si>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</si>
  <si>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</si>
  <si>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</si>
  <si>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</si>
  <si>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</si>
  <si>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</si>
  <si>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</si>
  <si>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</si>
  <si>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</si>
  <si>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</si>
  <si>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</si>
  <si>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</si>
  <si>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</si>
  <si>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</si>
  <si>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</si>
  <si>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</si>
  <si>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</si>
  <si>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</si>
  <si>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</si>
  <si>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</si>
  <si>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</si>
  <si>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</si>
  <si>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</si>
  <si>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</si>
  <si>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</si>
  <si>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</si>
  <si>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</si>
  <si>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</si>
  <si>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</si>
  <si>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</si>
  <si>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</si>
  <si>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</si>
  <si>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</si>
  <si>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</si>
  <si>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</si>
  <si>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</si>
  <si>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</si>
  <si>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</si>
  <si>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</si>
  <si>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</si>
  <si>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</si>
  <si>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</si>
  <si>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</si>
  <si>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</si>
  <si>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</si>
  <si>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</si>
  <si>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</si>
  <si>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</si>
  <si>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</si>
  <si>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</si>
  <si>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</si>
  <si>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</si>
  <si>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</si>
  <si>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</si>
  <si>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</si>
  <si>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</si>
  <si>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</si>
  <si>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</si>
  <si>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</si>
  <si>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</si>
  <si>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</si>
  <si>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</si>
  <si>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</si>
  <si>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</si>
  <si>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</si>
  <si>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</si>
  <si>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</si>
  <si>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</si>
  <si>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</si>
  <si>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</si>
  <si>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</si>
  <si>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</si>
  <si>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</si>
  <si>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</si>
  <si>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</si>
  <si>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</si>
  <si>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</si>
  <si>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</si>
  <si>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</si>
  <si>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</si>
  <si>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</si>
  <si>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</si>
  <si>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</si>
  <si>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</si>
  <si>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</si>
  <si>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</si>
  <si>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</si>
  <si>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</si>
  <si>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</si>
  <si>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</si>
  <si>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</si>
  <si>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</si>
  <si>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</si>
  <si>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</si>
  <si>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</si>
  <si>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</si>
  <si>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</si>
  <si>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</si>
  <si>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</si>
  <si>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</si>
  <si>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</si>
  <si>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</si>
  <si>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</si>
  <si>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</si>
  <si>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</si>
  <si>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</si>
  <si>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</si>
  <si>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</si>
  <si>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</si>
  <si>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</si>
  <si>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</si>
  <si>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</si>
  <si>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</si>
  <si>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</si>
  <si>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</si>
  <si>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</si>
  <si>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</si>
  <si>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</si>
  <si>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</si>
  <si>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</si>
  <si>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</si>
  <si>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</si>
  <si>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</si>
  <si>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</si>
  <si>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</si>
  <si>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</si>
  <si>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</si>
  <si>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</si>
  <si>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</si>
  <si>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</si>
  <si>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</si>
  <si>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</si>
  <si>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</si>
  <si>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</si>
  <si>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</si>
  <si>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</si>
  <si>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</si>
  <si>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</si>
  <si>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</si>
  <si>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</si>
  <si>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</si>
  <si>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</si>
  <si>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</si>
  <si>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</si>
  <si>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</si>
  <si>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</si>
  <si>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</si>
  <si>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</si>
  <si>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</si>
  <si>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</si>
  <si>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</si>
  <si>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</si>
  <si>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</si>
  <si>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</si>
  <si>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</si>
  <si>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</si>
  <si>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</si>
  <si>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</si>
  <si>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</si>
  <si>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</si>
  <si>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</si>
  <si>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</si>
  <si>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</si>
  <si>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</si>
  <si>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</si>
  <si>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</si>
  <si>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</si>
  <si>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</si>
  <si>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</si>
  <si>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</si>
  <si>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</si>
  <si>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</si>
  <si>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</si>
  <si>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</si>
  <si>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</si>
  <si>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</si>
  <si>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</si>
  <si>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</si>
  <si>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</si>
  <si>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</si>
  <si>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</si>
  <si>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</si>
  <si>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</si>
  <si>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</si>
  <si>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</si>
  <si>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</si>
  <si>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</si>
  <si>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</si>
  <si>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</si>
  <si>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</si>
  <si>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</si>
  <si>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</si>
  <si>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</si>
  <si>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</si>
  <si>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</si>
  <si>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</si>
  <si>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</si>
  <si>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</si>
  <si>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</si>
  <si>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</si>
  <si>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</si>
  <si>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</si>
  <si>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</si>
  <si>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</si>
  <si>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</si>
  <si>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</si>
  <si>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</si>
  <si>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</si>
  <si>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</si>
  <si>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</si>
  <si>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</si>
  <si>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</si>
  <si>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</si>
  <si>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</si>
  <si>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</si>
  <si>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</si>
  <si>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</si>
  <si>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</si>
  <si>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</si>
  <si>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</si>
  <si>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</si>
  <si>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</si>
  <si>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</si>
  <si>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</si>
  <si>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</si>
  <si>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</si>
  <si>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</si>
  <si>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</si>
  <si>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</si>
  <si>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</si>
  <si>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</si>
  <si>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</si>
  <si>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</si>
  <si>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</si>
  <si>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</si>
  <si>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</si>
  <si>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</si>
  <si>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</si>
  <si>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</si>
  <si>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</si>
  <si>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</si>
  <si>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</si>
  <si>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</si>
  <si>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</si>
  <si>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</si>
  <si>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</si>
  <si>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</si>
  <si>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</si>
  <si>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</si>
  <si>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</si>
  <si>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</si>
  <si>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</si>
  <si>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</si>
  <si>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</si>
  <si>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</si>
  <si>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</si>
  <si>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</si>
  <si>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</si>
  <si>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</si>
  <si>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</si>
  <si>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</si>
  <si>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</si>
  <si>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</si>
  <si>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</si>
  <si>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</si>
  <si>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</si>
  <si>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</si>
  <si>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</si>
  <si>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</si>
  <si>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</si>
  <si>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</si>
  <si>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</si>
  <si>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</si>
  <si>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</si>
  <si>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</si>
  <si>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</si>
  <si>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</si>
  <si>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</si>
  <si>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</si>
  <si>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</si>
  <si>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</si>
  <si>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</si>
  <si>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</si>
  <si>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</si>
  <si>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</si>
  <si>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</si>
  <si>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</si>
  <si>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</si>
  <si>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</si>
  <si>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</si>
  <si>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</si>
  <si>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</si>
  <si>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</si>
  <si>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</si>
  <si>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</si>
  <si>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</si>
  <si>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</si>
  <si>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</si>
  <si>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</si>
  <si>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</si>
  <si>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</si>
  <si>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</si>
  <si>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</si>
  <si>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</si>
  <si>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</si>
  <si>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</si>
  <si>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</si>
  <si>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</si>
  <si>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</si>
  <si>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</si>
  <si>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</si>
  <si>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</si>
  <si>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</si>
  <si>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</si>
  <si>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</si>
  <si>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</si>
  <si>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</si>
  <si>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</si>
  <si>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</si>
  <si>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</si>
  <si>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</si>
  <si>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</si>
  <si>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</si>
  <si>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</si>
  <si>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</si>
  <si>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</si>
  <si>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</si>
  <si>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</si>
  <si>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</si>
  <si>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</si>
  <si>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</si>
  <si>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</si>
  <si>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</si>
  <si>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</si>
  <si>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</si>
  <si>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</si>
  <si>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</si>
  <si>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</si>
  <si>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</si>
  <si>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</si>
  <si>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</si>
  <si>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</si>
  <si>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</si>
  <si>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</si>
  <si>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</si>
  <si>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</si>
  <si>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</si>
  <si>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</si>
  <si>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</si>
  <si>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</si>
  <si>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</si>
  <si>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</si>
  <si>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</si>
  <si>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</si>
  <si>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</si>
  <si>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</si>
  <si>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</si>
  <si>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</si>
  <si>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</si>
  <si>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</si>
  <si>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</si>
  <si>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</si>
  <si>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</si>
  <si>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</si>
  <si>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</si>
  <si>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</si>
  <si>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</si>
  <si>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</si>
  <si>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</si>
  <si>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</si>
  <si>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</si>
  <si>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</si>
  <si>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</si>
  <si>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</si>
  <si>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</si>
  <si>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</si>
  <si>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</si>
  <si>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</si>
  <si>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</si>
  <si>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</si>
  <si>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</si>
  <si>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</si>
  <si>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</si>
  <si>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</si>
  <si>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</si>
  <si>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</si>
  <si>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</si>
  <si>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</si>
  <si>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</si>
  <si>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</si>
  <si>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</si>
  <si>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</si>
  <si>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</si>
  <si>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</si>
  <si>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</si>
  <si>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</si>
  <si>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</si>
  <si>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</si>
  <si>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</si>
  <si>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</si>
  <si>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</si>
  <si>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</si>
  <si>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</si>
  <si>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</si>
  <si>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</si>
  <si>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</si>
  <si>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</si>
  <si>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</si>
  <si>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</si>
  <si>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</si>
  <si>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</si>
  <si>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</si>
  <si>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</si>
  <si>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</si>
  <si>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</si>
  <si>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</si>
  <si>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</si>
  <si>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</si>
  <si>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</si>
  <si>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</si>
  <si>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</si>
  <si>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</si>
  <si>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</si>
  <si>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</si>
  <si>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</si>
  <si>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</si>
  <si>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</si>
  <si>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</si>
  <si>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</si>
  <si>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</si>
  <si>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</si>
  <si>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</si>
  <si>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</si>
  <si>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</si>
  <si>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</si>
  <si>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</si>
  <si>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</si>
  <si>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</si>
  <si>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</si>
  <si>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</si>
  <si>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</si>
  <si>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</si>
  <si>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</si>
  <si>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</si>
  <si>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</si>
  <si>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</si>
  <si>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</si>
  <si>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</si>
  <si>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</si>
  <si>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</si>
  <si>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</si>
  <si>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</si>
  <si>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</si>
  <si>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</si>
  <si>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</si>
  <si>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</si>
  <si>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</si>
  <si>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</si>
  <si>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</si>
  <si>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</si>
  <si>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</si>
  <si>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</si>
  <si>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</si>
  <si>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</si>
  <si>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</si>
  <si>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</si>
  <si>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</si>
  <si>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</si>
  <si>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</si>
  <si>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</si>
  <si>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</si>
  <si>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</si>
  <si>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</si>
  <si>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</si>
  <si>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</si>
  <si>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</si>
  <si>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</si>
  <si>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</si>
  <si>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</si>
  <si>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</si>
  <si>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</si>
  <si>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</si>
  <si>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</si>
  <si>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</si>
  <si>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</si>
  <si>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</si>
  <si>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</si>
  <si>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</si>
  <si>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</si>
  <si>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</si>
  <si>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</si>
  <si>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</si>
  <si>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</si>
  <si>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</si>
  <si>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</si>
  <si>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</si>
  <si>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</si>
  <si>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</si>
  <si>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</si>
  <si>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</si>
  <si>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</si>
  <si>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</si>
  <si>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</si>
  <si>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</si>
  <si>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</si>
  <si>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</si>
  <si>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</si>
  <si>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</si>
  <si>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</si>
  <si>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</si>
  <si>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</si>
  <si>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</si>
  <si>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</si>
  <si>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</si>
  <si>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</si>
  <si>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</si>
  <si>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</si>
  <si>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</si>
  <si>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</si>
  <si>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</si>
  <si>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</si>
  <si>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</si>
  <si>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</si>
  <si>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</si>
  <si>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</si>
  <si>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</si>
  <si>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</si>
  <si>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</si>
  <si>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</si>
  <si>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</si>
  <si>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</si>
  <si>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</si>
  <si>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</si>
  <si>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</si>
  <si>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</si>
  <si>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</si>
  <si>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</si>
  <si>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</si>
  <si>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</si>
  <si>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</si>
  <si>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</si>
  <si>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</si>
  <si>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</si>
  <si>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</si>
  <si>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</si>
  <si>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</si>
  <si>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</si>
  <si>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</si>
  <si>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</si>
  <si>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</si>
  <si>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</si>
  <si>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</si>
  <si>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</si>
  <si>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</si>
  <si>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</si>
  <si>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</si>
  <si>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</si>
  <si>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</si>
  <si>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</si>
  <si>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</si>
  <si>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</si>
  <si>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</si>
  <si>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</si>
  <si>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</si>
  <si>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</si>
  <si>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</si>
  <si>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</si>
  <si>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</si>
  <si>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</si>
  <si>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</si>
  <si>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</si>
  <si>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</si>
  <si>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</si>
  <si>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</si>
  <si>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</si>
  <si>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</si>
  <si>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</si>
  <si>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</si>
  <si>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</si>
  <si>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</si>
  <si>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</si>
  <si>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</si>
  <si>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</si>
  <si>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</si>
  <si>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</si>
  <si>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</si>
  <si>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</si>
  <si>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</si>
  <si>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</si>
  <si>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</si>
  <si>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</si>
  <si>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</si>
  <si>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</si>
  <si>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</si>
  <si>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</si>
  <si>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</si>
  <si>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</si>
  <si>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</si>
  <si>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</si>
  <si>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</si>
  <si>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</si>
  <si>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</si>
  <si>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</si>
  <si>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</si>
  <si>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</si>
  <si>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</si>
  <si>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</si>
  <si>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</si>
  <si>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</si>
  <si>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</si>
  <si>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</si>
  <si>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</si>
  <si>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</si>
  <si>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</si>
  <si>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</si>
  <si>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</si>
  <si>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</si>
  <si>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</si>
  <si>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</si>
  <si>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</si>
  <si>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</si>
  <si>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</si>
  <si>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</si>
  <si>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</si>
  <si>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</si>
  <si>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</si>
  <si>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</si>
  <si>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</si>
  <si>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</si>
  <si>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</si>
  <si>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</si>
  <si>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</si>
  <si>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</si>
  <si>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</si>
  <si>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</si>
  <si>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</si>
  <si>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</si>
  <si>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</si>
  <si>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</si>
  <si>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</si>
  <si>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</si>
  <si>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</si>
  <si>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</si>
  <si>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</si>
  <si>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</si>
  <si>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</si>
  <si>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</si>
  <si>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</si>
  <si>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</si>
  <si>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</si>
  <si>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</si>
  <si>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</si>
  <si>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</si>
  <si>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</si>
  <si>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</si>
  <si>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</si>
  <si>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</si>
  <si>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</si>
  <si>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</si>
  <si>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</si>
  <si>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</si>
  <si>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</si>
  <si>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</si>
  <si>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</si>
  <si>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</si>
  <si>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</si>
  <si>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</si>
  <si>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</si>
  <si>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</si>
  <si>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</si>
  <si>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</si>
  <si>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</si>
  <si>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</si>
  <si>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</si>
  <si>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</si>
  <si>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</si>
  <si>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</si>
  <si>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</si>
  <si>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</si>
  <si>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</si>
  <si>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</si>
  <si>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</si>
  <si>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</si>
  <si>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</si>
  <si>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</si>
  <si>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</si>
  <si>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</si>
  <si>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</si>
  <si>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</si>
  <si>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</si>
  <si>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</si>
  <si>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</si>
  <si>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</si>
  <si>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</si>
  <si>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</si>
  <si>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</si>
  <si>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</si>
  <si>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</si>
  <si>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</si>
  <si>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</si>
  <si>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</si>
  <si>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</si>
  <si>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</si>
  <si>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</si>
  <si>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</si>
  <si>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</si>
  <si>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</si>
  <si>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</si>
  <si>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</si>
  <si>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</si>
  <si>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</si>
  <si>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</si>
  <si>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</si>
  <si>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</si>
  <si>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</si>
  <si>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</si>
  <si>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</si>
  <si>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</si>
  <si>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</si>
  <si>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</si>
  <si>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</si>
  <si>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</si>
  <si>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</si>
  <si>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</si>
  <si>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</si>
  <si>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</si>
  <si>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</si>
  <si>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</si>
  <si>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</si>
  <si>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</si>
  <si>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</si>
  <si>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</si>
  <si>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</si>
  <si>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</si>
  <si>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</si>
  <si>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</si>
  <si>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</si>
  <si>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</si>
  <si>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</si>
  <si>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</si>
  <si>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</si>
  <si>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</si>
  <si>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</si>
  <si>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</si>
  <si>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</si>
  <si>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</si>
  <si>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</si>
  <si>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</si>
  <si>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</si>
  <si>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</si>
  <si>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</si>
  <si>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</si>
  <si>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</si>
  <si>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</si>
  <si>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</si>
  <si>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</si>
  <si>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</si>
  <si>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</si>
  <si>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</si>
  <si>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</si>
  <si>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</si>
  <si>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</si>
  <si>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</si>
  <si>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</si>
  <si>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</si>
  <si>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</si>
  <si>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</si>
  <si>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</si>
  <si>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</si>
  <si>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</si>
  <si>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</si>
  <si>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</si>
  <si>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</si>
  <si>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</si>
  <si>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</si>
  <si>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</si>
  <si>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</si>
  <si>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</si>
  <si>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</si>
  <si>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</si>
  <si>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</si>
  <si>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</si>
  <si>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</si>
  <si>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</si>
  <si>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</si>
  <si>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</si>
  <si>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</si>
  <si>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</si>
  <si>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</si>
  <si>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</si>
  <si>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</si>
  <si>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</si>
  <si>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</si>
  <si>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</si>
  <si>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</si>
  <si>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</si>
  <si>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</si>
  <si>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</si>
  <si>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</si>
  <si>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</si>
  <si>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</si>
  <si>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</si>
  <si>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</si>
  <si>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</si>
  <si>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</si>
  <si>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</si>
  <si>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</si>
  <si>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</si>
  <si>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</si>
  <si>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</si>
  <si>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</si>
  <si>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</si>
  <si>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</si>
  <si>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</si>
  <si>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</si>
  <si>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</si>
  <si>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</si>
  <si>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</si>
  <si>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</si>
  <si>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</si>
  <si>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</si>
  <si>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</si>
  <si>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</si>
  <si>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</si>
  <si>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</si>
  <si>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</si>
  <si>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</si>
  <si>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</si>
  <si>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</si>
  <si>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</si>
  <si>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</si>
  <si>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</si>
  <si>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</si>
  <si>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</si>
  <si>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</si>
  <si>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</si>
  <si>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</si>
  <si>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</si>
  <si>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</si>
  <si>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</si>
  <si>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</si>
  <si>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</si>
  <si>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</si>
  <si>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</si>
  <si>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</si>
  <si>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</si>
  <si>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</si>
  <si>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</si>
  <si>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</si>
  <si>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</si>
  <si>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</si>
  <si>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</si>
  <si>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</si>
  <si>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</si>
  <si>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</si>
  <si>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</si>
  <si>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</si>
  <si>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</si>
  <si>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</si>
  <si>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</si>
  <si>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</si>
  <si>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</si>
  <si>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</si>
  <si>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</si>
  <si>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</si>
  <si>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</si>
  <si>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</si>
  <si>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</si>
  <si>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</si>
  <si>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</si>
  <si>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</si>
  <si>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</si>
  <si>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</si>
  <si>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</si>
  <si>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</si>
  <si>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</si>
  <si>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</si>
  <si>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</si>
  <si>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</si>
  <si>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</si>
  <si>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</si>
  <si>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</si>
  <si>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</si>
  <si>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</si>
  <si>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</si>
  <si>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</si>
  <si>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</si>
  <si>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</si>
  <si>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</si>
  <si>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</si>
  <si>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</si>
  <si>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</si>
  <si>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</si>
  <si>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</si>
  <si>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</si>
  <si>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</si>
  <si>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</si>
  <si>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</si>
  <si>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</si>
  <si>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</si>
  <si>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</si>
  <si>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</si>
  <si>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</si>
  <si>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</si>
  <si>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</si>
  <si>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</si>
  <si>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</si>
  <si>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</si>
  <si>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</si>
  <si>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</si>
  <si>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</si>
  <si>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</si>
  <si>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</si>
  <si>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</si>
  <si>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</si>
  <si>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</si>
  <si>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</si>
  <si>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</si>
  <si>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</si>
  <si>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</si>
  <si>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</si>
  <si>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</si>
  <si>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</si>
  <si>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</si>
  <si>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</si>
  <si>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</si>
  <si>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</si>
  <si>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</si>
  <si>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</si>
  <si>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</si>
  <si>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</si>
  <si>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</si>
  <si>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</si>
  <si>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</si>
  <si>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</si>
  <si>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</si>
  <si>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</si>
  <si>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</si>
  <si>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</si>
  <si>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</si>
  <si>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</si>
  <si>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</si>
  <si>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</si>
  <si>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</si>
  <si>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</si>
  <si>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</si>
  <si>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</si>
  <si>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</si>
  <si>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</si>
  <si>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</si>
  <si>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</si>
  <si>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</si>
  <si>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</si>
  <si>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</si>
  <si>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</si>
  <si>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</si>
  <si>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</si>
  <si>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</si>
  <si>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</si>
  <si>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</si>
  <si>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</si>
  <si>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</si>
  <si>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</si>
  <si>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</si>
  <si>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</si>
  <si>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</si>
  <si>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</si>
  <si>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</si>
  <si>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</si>
  <si>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</si>
  <si>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</si>
  <si>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</si>
  <si>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</si>
  <si>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</si>
  <si>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</si>
  <si>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</si>
  <si>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</si>
  <si>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</si>
  <si>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</si>
  <si>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</si>
  <si>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</si>
  <si>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</si>
  <si>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</si>
  <si>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</si>
  <si>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</si>
  <si>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</si>
  <si>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</si>
  <si>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</si>
  <si>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</si>
  <si>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</si>
  <si>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</si>
  <si>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</si>
  <si>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</si>
  <si>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</si>
  <si>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</si>
  <si>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</si>
  <si>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</si>
  <si>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</si>
  <si>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</si>
  <si>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</si>
  <si>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</si>
  <si>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</si>
  <si>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</si>
  <si>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</si>
  <si>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</si>
  <si>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</si>
  <si>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</si>
  <si>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</si>
  <si>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</si>
  <si>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</si>
  <si>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</si>
  <si>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</si>
  <si>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</si>
  <si>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</si>
  <si>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</si>
  <si>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</si>
  <si>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</si>
  <si>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</si>
  <si>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</si>
  <si>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</si>
  <si>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</si>
  <si>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</si>
  <si>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</si>
  <si>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</si>
  <si>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</si>
  <si>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</si>
  <si>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</si>
  <si>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</si>
  <si>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</si>
  <si>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</si>
  <si>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</si>
  <si>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</si>
  <si>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</si>
  <si>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</si>
  <si>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</si>
  <si>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</si>
  <si>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</si>
  <si>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</si>
  <si>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</si>
  <si>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</si>
  <si>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</si>
  <si>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</si>
  <si>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</si>
  <si>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</si>
  <si>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</si>
  <si>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</si>
  <si>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</si>
  <si>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</si>
  <si>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</si>
  <si>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</si>
  <si>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</si>
  <si>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</si>
  <si>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</si>
  <si>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</si>
  <si>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</si>
  <si>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</si>
  <si>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</si>
  <si>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</si>
  <si>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</si>
  <si>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</si>
  <si>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</si>
  <si>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</si>
  <si>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</si>
  <si>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</si>
  <si>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</si>
  <si>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</si>
  <si>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</si>
  <si>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</si>
  <si>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</si>
  <si>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</si>
  <si>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</si>
  <si>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</si>
  <si>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</si>
  <si>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</si>
  <si>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</si>
  <si>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</si>
  <si>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</si>
  <si>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</si>
  <si>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</si>
  <si>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</si>
  <si>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</si>
  <si>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</si>
  <si>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</si>
  <si>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</si>
  <si>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</si>
  <si>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</si>
  <si>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</si>
  <si>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</si>
  <si>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</si>
  <si>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</si>
  <si>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</si>
  <si>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</si>
  <si>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</si>
  <si>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</si>
  <si>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</si>
  <si>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</si>
  <si>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</si>
  <si>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</si>
  <si>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</si>
  <si>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</si>
  <si>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</si>
  <si>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</si>
  <si>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</si>
  <si>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</si>
  <si>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</si>
  <si>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</si>
  <si>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</si>
  <si>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</si>
  <si>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</si>
  <si>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</si>
  <si>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</si>
  <si>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</si>
  <si>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</si>
  <si>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</si>
  <si>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</si>
  <si>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</si>
  <si>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</si>
  <si>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</si>
  <si>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</si>
  <si>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</si>
  <si>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</si>
  <si>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</si>
  <si>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</si>
  <si>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</si>
  <si>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</si>
  <si>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</si>
  <si>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</si>
  <si>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</si>
  <si>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</si>
  <si>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</si>
  <si>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</si>
  <si>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</si>
  <si>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</si>
  <si>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</si>
  <si>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</si>
  <si>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</si>
  <si>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</si>
  <si>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</si>
  <si>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</si>
  <si>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</si>
  <si>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</si>
  <si>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</si>
  <si>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</si>
  <si>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</si>
  <si>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</si>
  <si>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</si>
  <si>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</si>
  <si>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</si>
  <si>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</si>
  <si>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</si>
  <si>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</si>
  <si>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</si>
  <si>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</si>
  <si>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</si>
  <si>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</si>
  <si>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</si>
  <si>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</si>
  <si>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</si>
  <si>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</si>
  <si>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</si>
  <si>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</si>
  <si>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</si>
  <si>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</si>
  <si>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</si>
  <si>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</si>
  <si>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</si>
  <si>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</si>
  <si>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</si>
  <si>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</si>
  <si>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</si>
  <si>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</si>
  <si>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</si>
  <si>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</si>
  <si>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</si>
  <si>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</si>
  <si>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</si>
  <si>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</si>
  <si>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</si>
  <si>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</si>
  <si>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</si>
  <si>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</si>
  <si>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</si>
  <si>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</si>
  <si>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</si>
  <si>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</si>
  <si>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</si>
  <si>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</si>
  <si>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</si>
  <si>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</si>
  <si>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</si>
  <si>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</si>
  <si>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</si>
  <si>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</si>
  <si>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</si>
  <si>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</si>
  <si>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</si>
  <si>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</si>
  <si>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</si>
  <si>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</si>
  <si>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</si>
  <si>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</si>
  <si>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</si>
  <si>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</si>
  <si>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</si>
  <si>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</si>
  <si>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</si>
  <si>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</si>
  <si>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</si>
  <si>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</si>
  <si>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</si>
  <si>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</si>
  <si>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</si>
  <si>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</si>
  <si>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</si>
  <si>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</si>
  <si>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</si>
  <si>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</si>
  <si>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</si>
  <si>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</si>
  <si>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</si>
  <si>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</si>
  <si>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</si>
  <si>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</si>
  <si>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</si>
  <si>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</si>
  <si>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</si>
  <si>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</si>
  <si>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</si>
  <si>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</si>
  <si>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</si>
  <si>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</si>
  <si>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</si>
  <si>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</si>
  <si>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</si>
  <si>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</si>
  <si>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</si>
  <si>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</si>
  <si>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</si>
  <si>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</si>
  <si>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</si>
  <si>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</si>
  <si>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</si>
  <si>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</si>
  <si>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</si>
  <si>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</si>
  <si>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</si>
  <si>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</si>
  <si>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</si>
  <si>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</si>
  <si>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</si>
  <si>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</si>
  <si>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</si>
  <si>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</si>
  <si>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</si>
  <si>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</si>
  <si>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</si>
  <si>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</si>
  <si>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</si>
  <si>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</si>
  <si>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</si>
  <si>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</si>
  <si>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</si>
  <si>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</si>
  <si>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</si>
  <si>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</si>
  <si>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</si>
  <si>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</si>
  <si>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</si>
  <si>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</si>
  <si>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</si>
  <si>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</si>
  <si>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</si>
  <si>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</si>
  <si>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</si>
  <si>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</si>
  <si>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</si>
  <si>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</si>
  <si>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</si>
  <si>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</si>
  <si>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</si>
  <si>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</si>
  <si>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</si>
  <si>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</si>
  <si>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</si>
  <si>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</si>
  <si>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</si>
  <si>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</si>
  <si>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</si>
  <si>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</si>
  <si>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</si>
  <si>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</si>
  <si>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</si>
  <si>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</si>
  <si>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</si>
  <si>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</si>
  <si>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</si>
  <si>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</si>
  <si>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</si>
  <si>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</si>
  <si>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</si>
  <si>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</si>
  <si>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</si>
  <si>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</si>
  <si>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</si>
  <si>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</si>
  <si>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</si>
  <si>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</si>
  <si>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</si>
  <si>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</si>
  <si>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</si>
  <si>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</si>
  <si>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</si>
  <si>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</si>
  <si>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</si>
  <si>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</si>
  <si>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</si>
  <si>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</si>
  <si>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</si>
  <si>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</si>
  <si>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</si>
  <si>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</si>
  <si>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</si>
  <si>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</si>
  <si>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</si>
  <si>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</si>
  <si>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</si>
  <si>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</si>
  <si>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</si>
  <si>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</si>
  <si>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</si>
  <si>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</si>
  <si>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</si>
  <si>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</si>
  <si>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</si>
  <si>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</si>
  <si>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</si>
  <si>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</si>
  <si>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</si>
  <si>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</si>
  <si>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</si>
  <si>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</si>
  <si>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</si>
  <si>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</si>
  <si>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</si>
  <si>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</si>
  <si>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</si>
  <si>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</si>
  <si>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</si>
  <si>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</si>
  <si>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</si>
  <si>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</si>
  <si>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</si>
  <si>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</si>
  <si>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</si>
  <si>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</si>
  <si>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</si>
  <si>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</si>
  <si>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</si>
  <si>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</si>
  <si>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</si>
  <si>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</si>
  <si>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</si>
  <si>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</si>
  <si>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</si>
  <si>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</si>
  <si>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</si>
  <si>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</si>
  <si>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</si>
  <si>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</si>
  <si>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</si>
  <si>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</si>
  <si>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</si>
  <si>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</si>
  <si>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</si>
  <si>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</si>
  <si>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</si>
  <si>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</si>
  <si>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</si>
  <si>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</si>
  <si>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</si>
  <si>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</si>
  <si>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</si>
  <si>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</si>
  <si>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</si>
  <si>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</si>
  <si>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</si>
  <si>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</si>
  <si>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</si>
  <si>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</si>
  <si>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</si>
  <si>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</si>
  <si>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</si>
  <si>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</si>
  <si>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</si>
  <si>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</si>
  <si>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</si>
  <si>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</si>
  <si>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</si>
  <si>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</si>
  <si>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</si>
  <si>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</si>
  <si>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</si>
  <si>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</si>
  <si>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</si>
  <si>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</si>
  <si>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</si>
  <si>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</si>
  <si>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</si>
  <si>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</si>
  <si>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</si>
  <si>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</si>
  <si>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</si>
  <si>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</si>
  <si>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</si>
  <si>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</si>
  <si>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</si>
  <si>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</si>
  <si>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</si>
  <si>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</si>
  <si>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</si>
  <si>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</si>
  <si>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</si>
  <si>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</si>
  <si>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</si>
  <si>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</si>
  <si>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</si>
  <si>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</si>
  <si>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</si>
  <si>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</si>
  <si>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</si>
  <si>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</si>
  <si>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</si>
  <si>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</si>
  <si>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</si>
  <si>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</si>
  <si>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</si>
  <si>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</si>
  <si>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</si>
  <si>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</si>
  <si>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</si>
  <si>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</si>
  <si>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</si>
  <si>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</si>
  <si>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</si>
  <si>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</si>
  <si>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</si>
  <si>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</si>
  <si>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</si>
  <si>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</si>
  <si>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</si>
  <si>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</si>
  <si>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</si>
  <si>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</si>
  <si>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</si>
  <si>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</si>
  <si>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</si>
  <si>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</si>
  <si>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</si>
  <si>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</si>
  <si>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</si>
  <si>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</si>
  <si>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</si>
  <si>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</si>
  <si>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</si>
  <si>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</si>
  <si>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</si>
  <si>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</si>
  <si>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</si>
  <si>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</si>
  <si>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</si>
  <si>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</si>
  <si>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</si>
  <si>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</si>
  <si>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</si>
  <si>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</si>
  <si>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</si>
  <si>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</si>
  <si>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</si>
  <si>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</si>
  <si>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</si>
  <si>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</si>
  <si>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</si>
  <si>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</si>
  <si>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</si>
  <si>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</si>
  <si>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</si>
  <si>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</si>
  <si>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</si>
  <si>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</si>
  <si>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</si>
  <si>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</si>
  <si>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</si>
  <si>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</si>
  <si>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</si>
  <si>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</si>
  <si>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</si>
  <si>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</si>
  <si>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</si>
  <si>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</si>
  <si>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</si>
  <si>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</si>
  <si>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</si>
  <si>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</si>
  <si>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</si>
  <si>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</si>
  <si>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</si>
  <si>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</si>
  <si>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</si>
  <si>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</si>
  <si>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</si>
  <si>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</si>
  <si>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</si>
  <si>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</si>
  <si>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</si>
  <si>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</si>
  <si>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</si>
  <si>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</si>
  <si>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</si>
  <si>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</si>
  <si>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</si>
  <si>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</si>
  <si>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</si>
  <si>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</si>
  <si>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</si>
  <si>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</si>
  <si>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</si>
  <si>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</si>
  <si>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</si>
  <si>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</si>
  <si>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</si>
  <si>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</si>
  <si>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</si>
  <si>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</si>
  <si>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</si>
  <si>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</si>
  <si>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</si>
  <si>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</si>
  <si>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</si>
  <si>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</si>
  <si>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</si>
  <si>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</si>
  <si>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</si>
  <si>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</si>
  <si>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</si>
  <si>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</si>
  <si>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</si>
  <si>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</si>
  <si>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</si>
  <si>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</si>
  <si>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</si>
  <si>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</si>
  <si>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</si>
  <si>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</si>
  <si>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</si>
  <si>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</si>
  <si>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</si>
  <si>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</si>
  <si>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</si>
  <si>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</si>
  <si>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</si>
  <si>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</si>
  <si>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</si>
  <si>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</si>
  <si>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</si>
  <si>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</si>
  <si>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</si>
  <si>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</si>
  <si>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</si>
  <si>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</si>
  <si>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</si>
  <si>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</si>
  <si>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</si>
  <si>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</si>
  <si>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</si>
  <si>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</si>
  <si>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</si>
  <si>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</si>
  <si>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</si>
  <si>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</si>
  <si>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</si>
  <si>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</si>
  <si>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</si>
  <si>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</si>
  <si>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</si>
  <si>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</si>
  <si>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</si>
  <si>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</si>
  <si>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</si>
  <si>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</si>
  <si>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</si>
  <si>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</si>
  <si>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</si>
  <si>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</si>
  <si>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</si>
  <si>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</si>
  <si>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</si>
  <si>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</si>
  <si>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</si>
  <si>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</si>
  <si>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</si>
  <si>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</si>
  <si>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</si>
  <si>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</si>
  <si>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</si>
  <si>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</si>
  <si>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</si>
  <si>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</si>
  <si>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</si>
  <si>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</si>
  <si>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</si>
  <si>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</si>
  <si>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</si>
  <si>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</si>
  <si>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</si>
  <si>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</si>
  <si>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</si>
  <si>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</si>
  <si>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</si>
  <si>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</si>
  <si>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</si>
  <si>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</si>
  <si>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</si>
  <si>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</si>
  <si>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</si>
  <si>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</si>
  <si>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</si>
  <si>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</si>
  <si>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</si>
  <si>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</si>
  <si>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</si>
  <si>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</si>
  <si>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</si>
  <si>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</si>
  <si>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</si>
  <si>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</si>
  <si>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</si>
  <si>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</si>
  <si>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</si>
  <si>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</si>
  <si>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</si>
  <si>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</si>
  <si>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</si>
  <si>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</si>
  <si>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</si>
  <si>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</si>
  <si>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</si>
  <si>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</si>
  <si>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</si>
  <si>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</si>
  <si>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</si>
  <si>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</si>
  <si>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</si>
  <si>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</si>
  <si>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</si>
  <si>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</si>
  <si>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</si>
  <si>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</si>
  <si>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</si>
  <si>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</si>
  <si>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</si>
  <si>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</si>
  <si>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</si>
  <si>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</si>
  <si>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</si>
  <si>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</si>
  <si>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</si>
  <si>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</si>
  <si>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</si>
  <si>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</si>
  <si>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</si>
  <si>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</si>
  <si>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</si>
  <si>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</si>
  <si>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</si>
  <si>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</si>
  <si>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</si>
  <si>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</si>
  <si>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</si>
  <si>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</si>
  <si>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</si>
  <si>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</si>
  <si>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</si>
  <si>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</si>
  <si>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</si>
  <si>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</si>
  <si>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</si>
  <si>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</si>
  <si>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</si>
  <si>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</si>
  <si>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</si>
  <si>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</si>
  <si>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</si>
  <si>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</si>
  <si>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</si>
  <si>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</si>
  <si>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</si>
  <si>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</si>
  <si>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</si>
  <si>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</si>
  <si>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</si>
  <si>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</si>
  <si>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</si>
  <si>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</si>
  <si>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</si>
  <si>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</si>
  <si>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</si>
  <si>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</si>
  <si>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</si>
  <si>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</si>
  <si>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</si>
  <si>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</si>
  <si>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</si>
  <si>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</si>
  <si>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</si>
  <si>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</si>
  <si>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</si>
  <si>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</si>
  <si>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</si>
  <si>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</si>
  <si>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</si>
  <si>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</si>
  <si>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</si>
  <si>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</si>
  <si>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</si>
  <si>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</si>
  <si>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</si>
  <si>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</si>
  <si>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</si>
  <si>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</si>
  <si>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</si>
  <si>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</si>
  <si>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</si>
  <si>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</si>
  <si>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</si>
  <si>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</si>
  <si>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</si>
  <si>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</si>
  <si>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</si>
  <si>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</si>
  <si>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</si>
  <si>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</si>
  <si>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</si>
  <si>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</si>
  <si>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</si>
  <si>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</si>
  <si>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</si>
  <si>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</si>
  <si>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</si>
  <si>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</si>
  <si>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</si>
  <si>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</si>
  <si>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</si>
  <si>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</si>
  <si>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</si>
  <si>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</si>
  <si>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</si>
  <si>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</si>
  <si>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</si>
  <si>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</si>
  <si>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</si>
  <si>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</si>
  <si>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</si>
  <si>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</si>
  <si>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</si>
  <si>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</si>
  <si>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</si>
  <si>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</si>
  <si>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</si>
  <si>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</si>
  <si>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</si>
  <si>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</si>
  <si>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</si>
  <si>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</si>
  <si>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</si>
  <si>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</si>
  <si>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</si>
  <si>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</si>
  <si>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</si>
  <si>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</si>
  <si>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</si>
  <si>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</si>
  <si>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</si>
  <si>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</si>
  <si>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</si>
  <si>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</si>
  <si>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</si>
  <si>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</si>
  <si>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</si>
  <si>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</si>
  <si>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</si>
  <si>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</si>
  <si>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</si>
  <si>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</si>
  <si>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</si>
  <si>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</si>
  <si>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</si>
  <si>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</si>
  <si>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</si>
  <si>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</si>
  <si>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</si>
  <si>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</si>
  <si>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</si>
  <si>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</si>
  <si>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</si>
  <si>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</si>
  <si>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</si>
  <si>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</si>
  <si>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</si>
  <si>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</si>
  <si>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</si>
  <si>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</si>
  <si>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</si>
  <si>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</si>
  <si>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</si>
  <si>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</si>
  <si>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</si>
  <si>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</si>
  <si>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</si>
  <si>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</si>
  <si>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</si>
  <si>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</si>
  <si>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</si>
  <si>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</si>
  <si>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</si>
  <si>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</si>
  <si>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</si>
  <si>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</si>
  <si>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</si>
  <si>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</si>
  <si>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</si>
  <si>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</si>
  <si>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</si>
  <si>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</si>
  <si>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</si>
  <si>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</si>
  <si>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</si>
  <si>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</si>
  <si>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</si>
  <si>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</si>
  <si>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</si>
  <si>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</si>
  <si>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</si>
  <si>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</si>
  <si>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</si>
  <si>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</si>
  <si>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</si>
  <si>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</si>
  <si>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</si>
  <si>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</si>
  <si>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</si>
  <si>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</si>
  <si>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</si>
  <si>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</si>
  <si>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</si>
  <si>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</si>
  <si>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</si>
  <si>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</si>
  <si>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</si>
  <si>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</si>
  <si>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</si>
  <si>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</si>
  <si>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</si>
  <si>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</si>
  <si>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</si>
  <si>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</si>
  <si>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</si>
  <si>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</si>
  <si>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</si>
  <si>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</si>
  <si>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</si>
  <si>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</si>
  <si>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</si>
  <si>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</si>
  <si>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</si>
  <si>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</si>
  <si>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</si>
  <si>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</si>
  <si>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</si>
  <si>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</si>
  <si>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</si>
  <si>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</si>
  <si>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</si>
  <si>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</si>
  <si>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</si>
  <si>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</si>
  <si>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</si>
  <si>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</si>
  <si>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</si>
  <si>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</si>
  <si>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</si>
  <si>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</si>
  <si>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</si>
  <si>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</si>
  <si>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</si>
  <si>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</si>
  <si>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</si>
  <si>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</si>
  <si>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</si>
  <si>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</si>
  <si>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</si>
  <si>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</si>
  <si>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</si>
  <si>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</si>
  <si>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</si>
  <si>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</si>
  <si>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</si>
  <si>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</si>
  <si>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</si>
  <si>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</si>
  <si>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</si>
  <si>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</si>
  <si>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</si>
  <si>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</si>
  <si>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</si>
  <si>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</si>
  <si>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</si>
  <si>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</si>
  <si>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</si>
  <si>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</si>
  <si>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</si>
  <si>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</si>
  <si>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</si>
  <si>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</si>
  <si>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</si>
  <si>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</si>
  <si>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</si>
  <si>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</si>
  <si>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</si>
  <si>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</si>
  <si>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</si>
  <si>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</si>
  <si>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</si>
  <si>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</si>
  <si>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</si>
  <si>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</si>
  <si>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</si>
  <si>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</si>
  <si>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</si>
  <si>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</si>
  <si>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</si>
  <si>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</si>
  <si>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</si>
  <si>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</si>
  <si>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</si>
  <si>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</si>
  <si>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</si>
  <si>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</si>
  <si>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</si>
  <si>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</si>
  <si>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</si>
  <si>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</si>
  <si>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</si>
  <si>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</si>
  <si>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</si>
  <si>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</si>
  <si>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</si>
  <si>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</si>
  <si>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</si>
  <si>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</si>
  <si>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</si>
  <si>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</si>
  <si>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</si>
  <si>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</si>
  <si>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</si>
  <si>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</si>
  <si>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</si>
  <si>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</si>
  <si>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</si>
  <si>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</si>
  <si>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</si>
  <si>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</si>
  <si>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</si>
  <si>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</si>
  <si>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</si>
  <si>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</si>
  <si>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</si>
  <si>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</si>
  <si>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</si>
  <si>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</si>
  <si>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</si>
  <si>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</si>
  <si>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</si>
  <si>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</si>
  <si>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</si>
  <si>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</si>
  <si>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</si>
  <si>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</si>
  <si>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</si>
  <si>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</si>
  <si>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</si>
  <si>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</si>
  <si>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</si>
  <si>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</si>
  <si>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</si>
  <si>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</si>
  <si>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</si>
  <si>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</si>
  <si>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</si>
  <si>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</si>
  <si>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</si>
  <si>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</si>
  <si>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</si>
  <si>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</si>
  <si>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</si>
  <si>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</si>
  <si>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</si>
  <si>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</si>
  <si>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</si>
  <si>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</si>
  <si>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</si>
  <si>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</si>
  <si>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</si>
  <si>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</si>
  <si>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</si>
  <si>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</si>
  <si>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</si>
  <si>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</si>
  <si>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</si>
  <si>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</si>
  <si>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</si>
  <si>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</si>
  <si>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</si>
  <si>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</si>
  <si>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</si>
  <si>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</si>
  <si>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</si>
  <si>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</si>
  <si>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</si>
  <si>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</si>
  <si>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</si>
  <si>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</si>
  <si>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</si>
  <si>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</si>
  <si>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</si>
  <si>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</si>
  <si>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</si>
  <si>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</si>
  <si>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</si>
  <si>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</si>
  <si>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</si>
  <si>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</si>
  <si>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</si>
  <si>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</si>
  <si>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</si>
  <si>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</si>
  <si>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</si>
  <si>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</si>
  <si>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</si>
  <si>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</si>
  <si>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</si>
  <si>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</si>
  <si>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</si>
  <si>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</si>
  <si>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</si>
  <si>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</si>
  <si>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</si>
  <si>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</si>
  <si>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</si>
  <si>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</si>
  <si>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</si>
  <si>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</si>
  <si>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</si>
  <si>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</si>
  <si>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</si>
  <si>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</si>
  <si>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</si>
  <si>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</si>
  <si>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</si>
  <si>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</si>
  <si>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</si>
  <si>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</si>
  <si>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</si>
  <si>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</si>
  <si>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</si>
  <si>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</si>
  <si>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</si>
  <si>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</si>
  <si>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</si>
  <si>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</si>
  <si>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</si>
  <si>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</si>
  <si>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</si>
  <si>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</si>
  <si>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</si>
  <si>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</si>
  <si>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</si>
  <si>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</si>
  <si>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</si>
  <si>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</si>
  <si>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</si>
  <si>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</si>
  <si>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</si>
  <si>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</si>
  <si>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</si>
  <si>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</si>
  <si>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</si>
  <si>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</si>
  <si>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</si>
  <si>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</si>
  <si>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</si>
  <si>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</si>
  <si>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</si>
  <si>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</si>
  <si>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</si>
  <si>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</si>
  <si>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</si>
  <si>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</si>
  <si>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</si>
  <si>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</si>
  <si>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</si>
  <si>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</si>
  <si>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</si>
  <si>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</si>
  <si>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</si>
  <si>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</si>
  <si>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</si>
  <si>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</si>
  <si>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</si>
  <si>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</si>
  <si>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</si>
  <si>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</si>
  <si>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</si>
  <si>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</si>
  <si>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</si>
  <si>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</si>
  <si>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</si>
  <si>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</si>
  <si>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</si>
  <si>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</si>
  <si>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</si>
  <si>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</si>
  <si>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</si>
  <si>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</si>
  <si>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</si>
  <si>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</si>
  <si>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</si>
  <si>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</si>
  <si>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</si>
  <si>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</si>
  <si>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</si>
  <si>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</si>
  <si>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</si>
  <si>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</si>
  <si>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</si>
  <si>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</si>
  <si>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</si>
  <si>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</si>
  <si>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</si>
  <si>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</si>
  <si>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</si>
  <si>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</si>
  <si>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</si>
  <si>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</si>
  <si>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</si>
  <si>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</si>
  <si>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</si>
  <si>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</si>
  <si>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</si>
  <si>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</si>
  <si>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</si>
  <si>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</si>
  <si>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</si>
  <si>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</si>
  <si>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</si>
  <si>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</si>
  <si>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</si>
  <si>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</si>
  <si>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</si>
  <si>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</si>
  <si>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</si>
  <si>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</si>
  <si>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</si>
  <si>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</si>
  <si>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</si>
  <si>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</si>
  <si>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</si>
  <si>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</si>
  <si>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</si>
  <si>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</si>
  <si>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</si>
  <si>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</si>
  <si>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</si>
  <si>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</si>
  <si>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</si>
  <si>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</si>
  <si>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</si>
  <si>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</si>
  <si>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</si>
  <si>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</si>
  <si>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</si>
  <si>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</si>
  <si>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</si>
  <si>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</si>
  <si>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</si>
  <si>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</si>
  <si>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</si>
  <si>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</si>
  <si>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</si>
  <si>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</si>
  <si>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</si>
  <si>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</si>
  <si>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</si>
  <si>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</si>
  <si>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</si>
  <si>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</si>
  <si>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</si>
  <si>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</si>
  <si>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</si>
  <si>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</si>
  <si>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</si>
  <si>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</si>
  <si>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</si>
  <si>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</si>
  <si>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</si>
  <si>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</si>
  <si>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</si>
  <si>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</si>
  <si>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</si>
  <si>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</si>
  <si>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</si>
  <si>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</si>
  <si>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</si>
  <si>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</si>
  <si>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</si>
  <si>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</si>
  <si>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</si>
  <si>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</si>
  <si>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</si>
  <si>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</si>
  <si>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</si>
  <si>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</si>
  <si>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</si>
  <si>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</si>
  <si>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</si>
  <si>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</si>
  <si>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</si>
  <si>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</si>
  <si>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</si>
  <si>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</si>
  <si>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</si>
  <si>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</si>
  <si>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</si>
  <si>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</si>
  <si>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</si>
  <si>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</si>
  <si>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</si>
  <si>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</si>
  <si>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</si>
  <si>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</si>
  <si>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</si>
  <si>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</si>
  <si>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</si>
  <si>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</si>
  <si>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</si>
  <si>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</si>
  <si>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</si>
  <si>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</si>
  <si>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</si>
  <si>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</si>
  <si>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</si>
  <si>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</si>
  <si>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</si>
  <si>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</si>
  <si>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</si>
  <si>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</si>
  <si>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</si>
  <si>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</si>
  <si>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</si>
  <si>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</si>
  <si>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</si>
  <si>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</si>
  <si>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</si>
  <si>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</si>
  <si>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</si>
  <si>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</si>
  <si>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</si>
  <si>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</si>
  <si>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</si>
  <si>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</si>
  <si>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</si>
  <si>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</si>
  <si>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</si>
  <si>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</si>
  <si>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</si>
  <si>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</si>
  <si>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</si>
  <si>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</si>
  <si>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</si>
  <si>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</si>
  <si>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</si>
  <si>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</si>
  <si>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</si>
  <si>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</si>
  <si>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</si>
  <si>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</si>
  <si>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</si>
  <si>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</si>
  <si>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</si>
  <si>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</si>
  <si>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</si>
  <si>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</si>
  <si>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</si>
  <si>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</si>
  <si>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</si>
  <si>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</si>
  <si>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</si>
  <si>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</si>
  <si>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</si>
  <si>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</si>
  <si>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</si>
  <si>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</si>
  <si>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</si>
  <si>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</si>
  <si>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</si>
  <si>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</si>
  <si>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</si>
  <si>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</si>
  <si>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</si>
  <si>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</si>
  <si>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</si>
  <si>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</si>
  <si>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</si>
  <si>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</si>
  <si>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</si>
  <si>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</si>
  <si>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</si>
  <si>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</si>
  <si>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</si>
  <si>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</si>
  <si>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</si>
  <si>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</si>
  <si>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</si>
  <si>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</si>
  <si>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</si>
  <si>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</si>
  <si>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</si>
  <si>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</si>
  <si>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</si>
  <si>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</si>
  <si>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</si>
  <si>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</si>
  <si>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</si>
  <si>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</si>
  <si>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</si>
  <si>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</si>
  <si>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</si>
  <si>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</si>
  <si>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</si>
  <si>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</si>
  <si>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</si>
  <si>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</si>
  <si>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</si>
  <si>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</si>
  <si>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</si>
  <si>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</si>
  <si>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</si>
  <si>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</si>
  <si>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</si>
  <si>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</si>
  <si>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</si>
  <si>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</si>
  <si>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</si>
  <si>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</si>
  <si>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</si>
  <si>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</si>
  <si>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</si>
  <si>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</si>
  <si>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</si>
  <si>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</si>
  <si>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</si>
  <si>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</si>
  <si>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</si>
  <si>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</si>
  <si>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</si>
  <si>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</si>
  <si>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</si>
  <si>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</si>
  <si>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</si>
  <si>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</si>
  <si>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</si>
  <si>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</si>
  <si>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</si>
  <si>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</si>
  <si>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</si>
  <si>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</si>
  <si>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</si>
  <si>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</si>
  <si>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</si>
  <si>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</si>
  <si>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</si>
  <si>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</si>
  <si>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</si>
  <si>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</si>
  <si>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</si>
  <si>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</si>
  <si>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</si>
  <si>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</si>
  <si>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</si>
  <si>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</si>
  <si>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</si>
  <si>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</si>
  <si>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</si>
  <si>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</si>
  <si>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</si>
  <si>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</si>
  <si>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</si>
  <si>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</si>
  <si>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</si>
  <si>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</si>
  <si>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</si>
  <si>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</si>
  <si>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</si>
  <si>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</si>
  <si>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</si>
  <si>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</si>
  <si>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</si>
  <si>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</si>
  <si>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</si>
  <si>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</si>
  <si>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</si>
  <si>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</si>
  <si>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</si>
  <si>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</si>
  <si>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</si>
  <si>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</si>
  <si>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</si>
  <si>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</si>
  <si>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</si>
  <si>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</si>
  <si>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</si>
  <si>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</si>
  <si>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</si>
  <si>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</si>
  <si>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</si>
  <si>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</si>
  <si>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</si>
  <si>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</si>
  <si>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</si>
  <si>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</si>
  <si>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</si>
  <si>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</si>
  <si>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</si>
  <si>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</si>
  <si>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</si>
  <si>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</si>
  <si>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</si>
  <si>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</si>
  <si>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</si>
  <si>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</si>
  <si>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</si>
  <si>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</si>
  <si>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</si>
  <si>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</si>
  <si>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</si>
  <si>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</si>
  <si>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</si>
  <si>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</si>
  <si>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</si>
  <si>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</si>
  <si>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</si>
  <si>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</si>
  <si>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</si>
  <si>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</si>
  <si>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</si>
  <si>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</si>
  <si>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</si>
  <si>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</si>
  <si>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</si>
  <si>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</si>
  <si>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</si>
  <si>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</si>
  <si>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</si>
  <si>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</si>
  <si>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</si>
  <si>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</si>
  <si>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</si>
  <si>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</si>
  <si>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</si>
  <si>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</si>
  <si>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</si>
  <si>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</si>
  <si>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</si>
  <si>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</si>
  <si>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</si>
  <si>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</si>
  <si>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</si>
  <si>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</si>
  <si>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</si>
  <si>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</si>
  <si>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</si>
  <si>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</si>
  <si>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</si>
  <si>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</si>
  <si>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</si>
  <si>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</si>
  <si>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</si>
  <si>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</si>
  <si>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</si>
  <si>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</si>
  <si>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</si>
  <si>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</si>
  <si>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</si>
  <si>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</si>
  <si>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</si>
  <si>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</si>
  <si>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</si>
  <si>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</si>
  <si>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</si>
  <si>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</si>
  <si>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</si>
  <si>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</si>
  <si>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</si>
  <si>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</si>
  <si>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</si>
  <si>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</si>
  <si>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</si>
  <si>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</si>
  <si>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</si>
  <si>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</si>
  <si>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</si>
  <si>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</si>
  <si>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</si>
  <si>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</si>
  <si>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</si>
  <si>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</si>
  <si>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</si>
  <si>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</si>
  <si>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</si>
  <si>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</si>
  <si>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</si>
  <si>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</si>
  <si>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</si>
  <si>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</si>
  <si>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</si>
  <si>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</si>
  <si>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</si>
  <si>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</si>
  <si>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</si>
  <si>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</si>
  <si>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</si>
  <si>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</si>
  <si>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</si>
  <si>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</si>
  <si>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</si>
  <si>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</si>
  <si>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</si>
  <si>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</si>
  <si>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</si>
  <si>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</si>
  <si>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</si>
  <si>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</si>
  <si>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</si>
  <si>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</si>
  <si>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</si>
  <si>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</si>
  <si>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</si>
  <si>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</si>
  <si>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</si>
  <si>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</si>
  <si>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</si>
  <si>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</si>
  <si>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</si>
  <si>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</si>
  <si>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</si>
  <si>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</si>
  <si>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</si>
  <si>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</si>
  <si>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</si>
  <si>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</si>
  <si>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</si>
  <si>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</si>
  <si>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</si>
  <si>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</si>
  <si>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</si>
  <si>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</si>
  <si>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</si>
  <si>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</si>
  <si>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</si>
  <si>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</si>
  <si>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</si>
  <si>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</si>
  <si>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</si>
  <si>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</si>
  <si>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</si>
  <si>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</si>
  <si>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</si>
  <si>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</si>
  <si>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</si>
  <si>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</si>
  <si>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</si>
  <si>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</si>
  <si>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</si>
  <si>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</si>
  <si>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</si>
  <si>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</si>
  <si>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</si>
  <si>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</si>
  <si>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</si>
  <si>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</si>
  <si>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</si>
  <si>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</si>
  <si>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</si>
  <si>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</si>
  <si>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</si>
  <si>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</si>
  <si>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</si>
  <si>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</si>
  <si>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</si>
  <si>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</si>
  <si>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</si>
  <si>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</si>
  <si>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</si>
  <si>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</si>
  <si>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</si>
  <si>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</si>
  <si>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</si>
  <si>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</si>
  <si>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</si>
  <si>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</si>
  <si>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</si>
  <si>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</si>
  <si>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</si>
  <si>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</si>
  <si>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</si>
  <si>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</si>
  <si>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</si>
  <si>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</si>
  <si>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</si>
  <si>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</si>
  <si>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</si>
  <si>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</si>
  <si>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</si>
  <si>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</si>
  <si>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</si>
  <si>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</si>
  <si>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</si>
  <si>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</si>
  <si>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</si>
  <si>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</si>
  <si>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</si>
  <si>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</si>
  <si>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</si>
  <si>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</si>
  <si>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</si>
  <si>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</si>
  <si>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</si>
  <si>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</si>
  <si>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</si>
  <si>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</si>
  <si>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</si>
  <si>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</si>
  <si>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</si>
  <si>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</si>
  <si>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</si>
  <si>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</si>
  <si>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</si>
  <si>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</si>
  <si>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</si>
  <si>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</si>
  <si>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</si>
  <si>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</si>
  <si>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</si>
  <si>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</si>
  <si>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</si>
  <si>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</si>
  <si>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</si>
  <si>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</si>
  <si>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</si>
  <si>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</si>
  <si>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</si>
  <si>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</si>
  <si>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</si>
  <si>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</si>
  <si>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</si>
  <si>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</si>
  <si>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</si>
  <si>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</si>
  <si>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</si>
  <si>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</si>
  <si>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</si>
  <si>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</si>
  <si>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</si>
  <si>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</si>
  <si>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</si>
  <si>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</si>
  <si>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</si>
  <si>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</si>
  <si>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</si>
  <si>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</si>
  <si>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</si>
  <si>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</si>
  <si>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</si>
  <si>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</si>
  <si>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</si>
  <si>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</si>
  <si>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</si>
  <si>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</si>
  <si>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</si>
  <si>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</si>
  <si>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</si>
  <si>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</si>
  <si>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</si>
  <si>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</si>
  <si>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</si>
  <si>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</si>
  <si>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</si>
  <si>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</si>
  <si>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</si>
  <si>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</si>
  <si>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</si>
  <si>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</si>
  <si>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</si>
  <si>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</si>
  <si>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</si>
  <si>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</si>
  <si>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</si>
  <si>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</si>
  <si>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</si>
  <si>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</si>
  <si>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</si>
  <si>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</si>
  <si>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</si>
  <si>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</si>
  <si>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</si>
  <si>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</si>
  <si>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</si>
  <si>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</si>
  <si>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</si>
  <si>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</si>
  <si>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</si>
  <si>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</si>
  <si>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</si>
  <si>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</si>
  <si>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</si>
  <si>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</si>
  <si>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</si>
  <si>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</si>
  <si>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</si>
  <si>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</si>
  <si>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</si>
  <si>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</si>
  <si>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</si>
  <si>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</si>
  <si>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</si>
  <si>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</si>
  <si>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</si>
  <si>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</si>
  <si>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</si>
  <si>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</si>
  <si>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</si>
  <si>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</si>
  <si>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</si>
  <si>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</si>
  <si>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</si>
  <si>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</si>
  <si>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</si>
  <si>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</si>
  <si>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</si>
  <si>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</si>
  <si>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</si>
  <si>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</si>
  <si>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</si>
  <si>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</si>
  <si>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</si>
  <si>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</si>
  <si>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</si>
  <si>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</si>
  <si>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</si>
  <si>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</si>
  <si>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</si>
  <si>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</si>
  <si>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</si>
  <si>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</si>
  <si>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</si>
  <si>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</si>
  <si>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</si>
  <si>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</si>
  <si>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</si>
  <si>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</si>
  <si>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</si>
  <si>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</si>
  <si>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</si>
  <si>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</si>
  <si>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</si>
  <si>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</si>
  <si>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</si>
  <si>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</si>
  <si>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</si>
  <si>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</si>
  <si>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</si>
  <si>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</si>
  <si>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</si>
  <si>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</si>
  <si>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</si>
  <si>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</si>
  <si>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</si>
  <si>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</si>
  <si>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</si>
  <si>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</si>
  <si>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</si>
  <si>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</si>
  <si>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</si>
  <si>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</si>
  <si>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</si>
  <si>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</si>
  <si>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</si>
  <si>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</si>
  <si>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</si>
  <si>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</si>
  <si>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</si>
  <si>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</si>
  <si>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</si>
  <si>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</si>
  <si>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</si>
  <si>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</si>
  <si>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</si>
  <si>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</si>
  <si>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</si>
  <si>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</si>
  <si>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</si>
  <si>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</si>
  <si>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</si>
  <si>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</si>
  <si>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</si>
  <si>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</si>
  <si>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</si>
  <si>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</si>
  <si>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</si>
  <si>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</si>
  <si>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</si>
  <si>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</si>
  <si>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</si>
  <si>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</si>
  <si>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</si>
  <si>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</si>
  <si>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</si>
  <si>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</si>
  <si>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</si>
  <si>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</si>
  <si>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</si>
  <si>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</si>
  <si>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</si>
  <si>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</si>
  <si>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</si>
  <si>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</si>
  <si>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</si>
  <si>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</si>
  <si>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</si>
  <si>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</si>
  <si>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</si>
  <si>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</si>
  <si>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</si>
  <si>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</si>
  <si>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</si>
  <si>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</si>
  <si>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</si>
  <si>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</si>
  <si>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</si>
  <si>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</si>
  <si>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</si>
  <si>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</si>
  <si>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</si>
  <si>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</si>
  <si>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</si>
  <si>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</si>
  <si>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</si>
  <si>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</si>
  <si>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</si>
  <si>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</si>
  <si>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</si>
  <si>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</si>
  <si>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</si>
  <si>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</si>
  <si>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</si>
  <si>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</si>
  <si>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</si>
  <si>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</si>
  <si>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</si>
  <si>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</si>
  <si>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</si>
  <si>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</si>
  <si>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</si>
  <si>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</si>
  <si>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</si>
  <si>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</si>
  <si>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</si>
  <si>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</si>
  <si>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</si>
  <si>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</si>
  <si>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</si>
  <si>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</si>
  <si>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</si>
  <si>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</si>
  <si>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</si>
  <si>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</si>
  <si>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</si>
  <si>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</si>
  <si>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</si>
  <si>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</si>
  <si>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</si>
  <si>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</si>
  <si>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</si>
  <si>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</si>
  <si>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</si>
  <si>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</si>
  <si>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</si>
  <si>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</si>
  <si>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</si>
  <si>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</si>
  <si>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</si>
  <si>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</si>
  <si>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</si>
  <si>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</si>
  <si>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</si>
  <si>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</si>
  <si>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</si>
  <si>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</si>
  <si>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</si>
  <si>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</si>
  <si>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</si>
  <si>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</si>
  <si>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</si>
  <si>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</si>
  <si>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</si>
  <si>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</si>
  <si>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</si>
  <si>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</si>
  <si>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</si>
  <si>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</si>
  <si>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</si>
  <si>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</si>
  <si>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</si>
  <si>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</si>
  <si>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</si>
  <si>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</si>
  <si>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</si>
  <si>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</si>
  <si>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</si>
  <si>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</si>
  <si>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</si>
  <si>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</si>
  <si>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</si>
  <si>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</si>
  <si>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</si>
  <si>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</si>
  <si>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</si>
  <si>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</si>
  <si>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</si>
  <si>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</si>
  <si>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</si>
  <si>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</si>
  <si>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</si>
  <si>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</si>
  <si>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</si>
  <si>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</si>
  <si>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</si>
  <si>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</si>
  <si>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</si>
  <si>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</si>
  <si>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</si>
  <si>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</si>
  <si>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</si>
  <si>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</si>
  <si>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</si>
  <si>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</si>
  <si>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</si>
  <si>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</si>
  <si>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</si>
  <si>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</si>
  <si>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</si>
  <si>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</si>
  <si>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</si>
  <si>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</si>
  <si>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</si>
  <si>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</si>
  <si>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</si>
  <si>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</si>
  <si>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</si>
  <si>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</si>
  <si>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</si>
  <si>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</si>
  <si>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</si>
  <si>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</si>
  <si>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</si>
  <si>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</si>
  <si>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</si>
  <si>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</si>
  <si>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</si>
  <si>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</si>
  <si>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</si>
  <si>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</si>
  <si>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</si>
  <si>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</si>
  <si>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</si>
  <si>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</si>
  <si>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</si>
  <si>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</si>
  <si>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</si>
  <si>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</si>
  <si>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</si>
  <si>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</si>
  <si>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</si>
  <si>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</si>
  <si>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</si>
  <si>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</si>
  <si>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</si>
  <si>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</si>
  <si>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</si>
  <si>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</si>
  <si>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</si>
  <si>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</si>
  <si>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</si>
  <si>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</si>
  <si>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</si>
  <si>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</si>
  <si>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</si>
  <si>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</si>
  <si>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</si>
  <si>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</si>
  <si>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</si>
  <si>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</si>
  <si>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</si>
  <si>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</si>
  <si>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</si>
  <si>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</si>
  <si>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</si>
  <si>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</si>
  <si>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</si>
  <si>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</si>
  <si>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</si>
  <si>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</si>
  <si>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</si>
  <si>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</si>
  <si>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</si>
  <si>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</si>
  <si>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</si>
  <si>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</si>
  <si>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</si>
  <si>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</si>
  <si>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</si>
  <si>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</si>
  <si>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</si>
  <si>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</si>
  <si>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</si>
  <si>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</si>
  <si>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</si>
  <si>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</si>
  <si>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</si>
  <si>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</si>
  <si>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</si>
  <si>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</si>
  <si>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</si>
  <si>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</si>
  <si>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</si>
  <si>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</si>
  <si>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</si>
  <si>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</si>
  <si>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</si>
  <si>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</si>
  <si>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</si>
  <si>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</si>
  <si>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</si>
  <si>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</si>
  <si>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</si>
  <si>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</si>
  <si>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</si>
  <si>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</si>
  <si>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</si>
  <si>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</si>
  <si>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</si>
  <si>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</si>
  <si>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</si>
  <si>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</si>
  <si>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</si>
  <si>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</si>
  <si>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</si>
  <si>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</si>
  <si>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</si>
  <si>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</si>
  <si>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</si>
  <si>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</si>
  <si>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</si>
  <si>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</si>
  <si>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</si>
  <si>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</si>
  <si>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</si>
  <si>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</si>
  <si>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</si>
  <si>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</si>
  <si>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</si>
  <si>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</si>
  <si>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</si>
  <si>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</si>
  <si>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</si>
  <si>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</si>
  <si>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</si>
  <si>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</si>
  <si>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</si>
  <si>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</si>
  <si>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</si>
  <si>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</si>
  <si>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</si>
  <si>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</si>
  <si>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</si>
  <si>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</si>
  <si>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</si>
  <si>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</si>
  <si>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</si>
  <si>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</si>
  <si>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</si>
  <si>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</si>
  <si>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</si>
  <si>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</si>
  <si>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</si>
  <si>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</si>
  <si>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</si>
  <si>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</si>
  <si>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</si>
  <si>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</si>
  <si>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</si>
  <si>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</si>
  <si>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</si>
  <si>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</si>
  <si>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</si>
  <si>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</si>
  <si>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</si>
  <si>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</si>
  <si>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</si>
  <si>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</si>
  <si>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</si>
  <si>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</si>
  <si>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</si>
  <si>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</si>
  <si>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</si>
  <si>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</si>
  <si>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</si>
  <si>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</si>
  <si>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</si>
  <si>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</si>
  <si>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</si>
  <si>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</si>
  <si>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</si>
  <si>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</si>
  <si>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</si>
  <si>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</si>
  <si>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</si>
  <si>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</si>
  <si>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</si>
  <si>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</si>
  <si>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</si>
  <si>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</si>
  <si>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</si>
  <si>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</si>
  <si>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</si>
  <si>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</si>
  <si>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</si>
  <si>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</si>
  <si>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</si>
  <si>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</si>
  <si>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</si>
  <si>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</si>
  <si>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</si>
  <si>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</si>
  <si>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</si>
  <si>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</si>
  <si>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</si>
  <si>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</si>
  <si>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</si>
  <si>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</si>
  <si>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</si>
  <si>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</si>
  <si>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</si>
  <si>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</si>
  <si>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</si>
  <si>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</si>
  <si>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</si>
  <si>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</si>
  <si>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</si>
  <si>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</si>
  <si>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</si>
  <si>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</si>
  <si>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</si>
  <si>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</si>
  <si>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</si>
  <si>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</si>
  <si>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</si>
  <si>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</si>
  <si>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</si>
  <si>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</si>
  <si>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</si>
  <si>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</si>
  <si>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</si>
  <si>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</si>
  <si>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</si>
  <si>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</si>
  <si>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</si>
  <si>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</si>
  <si>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</si>
  <si>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</si>
  <si>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</si>
  <si>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</si>
  <si>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</si>
  <si>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</si>
  <si>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</si>
  <si>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</si>
  <si>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</si>
  <si>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</si>
  <si>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</si>
  <si>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</si>
  <si>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</si>
  <si>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</si>
  <si>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</si>
  <si>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</si>
  <si>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</si>
  <si>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</si>
  <si>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</si>
  <si>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</si>
  <si>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</si>
  <si>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</si>
  <si>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</si>
  <si>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</si>
  <si>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</si>
  <si>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</si>
  <si>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</si>
  <si>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</si>
  <si>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</si>
  <si>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</si>
  <si>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</si>
  <si>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</si>
  <si>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</si>
  <si>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</si>
  <si>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</si>
  <si>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</si>
  <si>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</si>
  <si>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</si>
  <si>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</si>
  <si>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</si>
  <si>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</si>
  <si>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</si>
  <si>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</si>
  <si>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</si>
  <si>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</si>
  <si>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</si>
  <si>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</si>
  <si>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</si>
  <si>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</si>
  <si>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</si>
  <si>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</si>
  <si>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</si>
  <si>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</si>
  <si>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</si>
  <si>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</si>
  <si>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</si>
  <si>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</si>
  <si>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</si>
  <si>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</si>
  <si>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</si>
  <si>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</si>
  <si>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</si>
  <si>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</si>
  <si>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</si>
  <si>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</si>
  <si>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</si>
  <si>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</si>
  <si>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</si>
  <si>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</si>
  <si>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</si>
  <si>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</si>
  <si>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</si>
  <si>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</si>
  <si>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</si>
  <si>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</si>
  <si>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</si>
  <si>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</si>
  <si>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</si>
  <si>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</si>
  <si>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</si>
  <si>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</si>
  <si>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</si>
  <si>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</si>
  <si>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</si>
  <si>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</si>
  <si>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</si>
  <si>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</si>
  <si>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</si>
  <si>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</si>
  <si>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</si>
  <si>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</si>
  <si>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</si>
  <si>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</si>
  <si>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</si>
  <si>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</si>
  <si>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</si>
  <si>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</si>
  <si>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</si>
  <si>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</si>
  <si>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</si>
  <si>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</si>
  <si>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</si>
  <si>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</si>
  <si>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</si>
  <si>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</si>
  <si>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</si>
  <si>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</si>
  <si>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</si>
  <si>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</si>
  <si>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</si>
  <si>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</si>
  <si>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</si>
  <si>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</si>
  <si>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</si>
  <si>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</si>
  <si>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</si>
  <si>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</si>
  <si>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</si>
  <si>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</si>
  <si>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</si>
  <si>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</si>
  <si>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</si>
  <si>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</si>
  <si>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</si>
  <si>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</si>
  <si>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</si>
  <si>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</si>
  <si>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</si>
  <si>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</si>
  <si>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</si>
  <si>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</si>
  <si>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</si>
  <si>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</si>
  <si>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</si>
  <si>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</si>
  <si>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</si>
  <si>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</si>
  <si>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</si>
  <si>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</si>
  <si>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</si>
  <si>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</si>
  <si>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</si>
  <si>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</si>
  <si>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</si>
  <si>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</si>
  <si>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</si>
  <si>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</si>
  <si>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</si>
  <si>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</si>
  <si>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</si>
  <si>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</si>
  <si>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</si>
  <si>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</si>
  <si>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</si>
  <si>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</si>
  <si>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</si>
  <si>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</si>
  <si>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</si>
  <si>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</si>
  <si>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</si>
  <si>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</si>
  <si>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</si>
  <si>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</si>
  <si>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</si>
  <si>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</si>
  <si>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</si>
  <si>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</si>
  <si>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</si>
  <si>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</si>
  <si>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</si>
  <si>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</si>
  <si>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</si>
  <si>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</si>
  <si>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</si>
  <si>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</si>
  <si>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</si>
  <si>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</si>
  <si>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</si>
  <si>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</si>
  <si>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</si>
  <si>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</si>
  <si>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</si>
  <si>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</si>
  <si>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</si>
  <si>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</si>
  <si>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</si>
  <si>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</si>
  <si>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</si>
  <si>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</si>
  <si>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</si>
  <si>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</si>
  <si>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</si>
  <si>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</si>
  <si>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</si>
  <si>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</si>
  <si>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</si>
  <si>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</si>
  <si>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</si>
  <si>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</si>
  <si>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</si>
  <si>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</si>
  <si>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</si>
  <si>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</si>
  <si>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</si>
  <si>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</si>
  <si>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</si>
  <si>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</si>
  <si>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</si>
  <si>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</si>
  <si>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</si>
  <si>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</si>
  <si>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</si>
  <si>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</si>
  <si>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</si>
  <si>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</si>
  <si>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</si>
  <si>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</si>
  <si>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</si>
  <si>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</si>
  <si>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</si>
  <si>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</si>
  <si>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</si>
  <si>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</si>
  <si>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</si>
  <si>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</si>
  <si>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</si>
  <si>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</si>
  <si>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</si>
  <si>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</si>
  <si>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</si>
  <si>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</si>
  <si>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</si>
  <si>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</si>
  <si>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</si>
  <si>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</si>
  <si>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</si>
  <si>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</si>
  <si>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</si>
  <si>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</si>
  <si>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</si>
  <si>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</si>
  <si>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</si>
  <si>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</si>
  <si>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</si>
  <si>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</si>
  <si>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</si>
  <si>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</si>
  <si>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</si>
  <si>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</si>
  <si>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</si>
  <si>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</si>
  <si>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</si>
  <si>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</si>
  <si>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</si>
  <si>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</si>
  <si>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</si>
  <si>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</si>
  <si>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</si>
  <si>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</si>
  <si>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</si>
  <si>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</si>
  <si>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</si>
  <si>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</si>
  <si>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</si>
  <si>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</si>
  <si>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</si>
  <si>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</si>
  <si>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</si>
  <si>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</si>
  <si>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</si>
  <si>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</si>
  <si>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</si>
  <si>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</si>
  <si>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</si>
  <si>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</si>
  <si>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</si>
  <si>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</si>
  <si>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</si>
  <si>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</si>
  <si>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</si>
  <si>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</si>
  <si>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</si>
  <si>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</si>
  <si>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</si>
  <si>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</si>
  <si>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</si>
  <si>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</si>
  <si>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</si>
  <si>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</si>
  <si>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</si>
  <si>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</si>
  <si>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</si>
  <si>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</si>
  <si>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</si>
  <si>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</si>
  <si>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</si>
  <si>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</si>
  <si>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</si>
  <si>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</si>
  <si>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</si>
  <si>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</si>
  <si>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</si>
  <si>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</si>
  <si>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</si>
  <si>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</si>
  <si>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</si>
  <si>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</si>
  <si>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</si>
  <si>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</si>
  <si>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</si>
  <si>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</si>
  <si>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</si>
  <si>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</si>
  <si>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</si>
  <si>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</si>
  <si>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</si>
  <si>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</si>
  <si>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</si>
  <si>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</si>
  <si>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</si>
  <si>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</si>
  <si>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</si>
  <si>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</si>
  <si>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</si>
  <si>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</si>
  <si>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</si>
  <si>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</si>
  <si>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</si>
  <si>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</si>
  <si>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</si>
  <si>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</si>
  <si>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</si>
  <si>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</si>
  <si>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</si>
  <si>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</si>
  <si>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</si>
  <si>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</si>
  <si>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</si>
  <si>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</si>
  <si>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</si>
  <si>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</si>
  <si>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</si>
  <si>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</si>
  <si>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</si>
  <si>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</si>
  <si>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</si>
  <si>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</si>
  <si>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</si>
  <si>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</si>
  <si>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</si>
  <si>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</si>
  <si>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</si>
  <si>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</si>
  <si>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</si>
  <si>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</si>
  <si>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</si>
  <si>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</si>
  <si>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</si>
  <si>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</si>
  <si>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</si>
  <si>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</si>
  <si>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</si>
  <si>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</si>
  <si>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</si>
  <si>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</si>
  <si>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</si>
  <si>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</si>
  <si>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</si>
  <si>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</si>
  <si>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</si>
  <si>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</si>
  <si>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</si>
  <si>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</si>
  <si>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</si>
  <si>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</si>
  <si>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</si>
  <si>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</si>
  <si>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</si>
  <si>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</si>
  <si>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</si>
  <si>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</si>
  <si>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</si>
  <si>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</si>
  <si>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</si>
  <si>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</si>
  <si>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</si>
  <si>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</si>
  <si>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</si>
  <si>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</si>
  <si>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</si>
  <si>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</si>
  <si>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</si>
  <si>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</si>
  <si>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</si>
  <si>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</si>
  <si>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</si>
  <si>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</si>
  <si>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</si>
  <si>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</si>
  <si>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</si>
  <si>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</si>
  <si>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</si>
  <si>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</si>
  <si>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</si>
  <si>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</si>
  <si>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</si>
  <si>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</si>
  <si>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</si>
  <si>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</si>
  <si>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</si>
  <si>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</si>
  <si>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</si>
  <si>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</si>
  <si>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</si>
  <si>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</si>
  <si>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</si>
  <si>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</si>
  <si>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</si>
  <si>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</si>
  <si>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</si>
  <si>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</si>
  <si>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</si>
  <si>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</si>
  <si>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</si>
  <si>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</si>
  <si>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</si>
  <si>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</si>
  <si>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</si>
  <si>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</si>
  <si>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</si>
  <si>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</si>
  <si>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</si>
  <si>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</si>
  <si>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</si>
  <si>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</si>
  <si>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</si>
  <si>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</si>
  <si>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</si>
  <si>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</si>
  <si>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</si>
  <si>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</si>
  <si>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</si>
  <si>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</si>
  <si>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</si>
  <si>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</si>
  <si>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</si>
  <si>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</si>
  <si>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</si>
  <si>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</si>
  <si>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</si>
  <si>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</si>
  <si>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</si>
  <si>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</si>
  <si>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</si>
  <si>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</si>
  <si>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</si>
  <si>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</si>
  <si>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</si>
  <si>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</si>
  <si>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</si>
  <si>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</si>
  <si>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</si>
  <si>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</si>
  <si>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</si>
  <si>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</si>
  <si>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</si>
  <si>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</si>
  <si>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</si>
  <si>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</si>
  <si>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</si>
  <si>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</si>
  <si>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</si>
  <si>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</si>
  <si>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</si>
  <si>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</si>
  <si>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</si>
  <si>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</si>
  <si>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</si>
  <si>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</si>
  <si>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</si>
  <si>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</si>
  <si>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</si>
  <si>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</si>
  <si>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</si>
  <si>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</si>
  <si>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</si>
  <si>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</si>
  <si>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</si>
  <si>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</si>
  <si>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</si>
  <si>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</si>
  <si>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</si>
  <si>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</si>
  <si>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</si>
  <si>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</si>
  <si>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</si>
  <si>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</si>
  <si>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</si>
  <si>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</si>
  <si>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</si>
  <si>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</si>
  <si>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</si>
  <si>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</si>
  <si>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</si>
  <si>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</si>
  <si>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</si>
  <si>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</si>
  <si>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</si>
  <si>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</si>
  <si>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</si>
  <si>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</si>
  <si>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</si>
  <si>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</si>
  <si>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</si>
  <si>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</si>
  <si>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</si>
  <si>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</si>
  <si>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</si>
  <si>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</si>
  <si>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</si>
  <si>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</si>
  <si>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</si>
  <si>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</si>
  <si>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</si>
  <si>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</si>
  <si>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</si>
  <si>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</si>
  <si>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</si>
  <si>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</si>
  <si>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</si>
  <si>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</si>
  <si>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</si>
  <si>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</si>
  <si>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</si>
  <si>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</si>
  <si>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</si>
  <si>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</si>
  <si>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</si>
  <si>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</si>
  <si>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</si>
  <si>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</si>
  <si>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</si>
  <si>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</si>
  <si>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</si>
  <si>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</si>
  <si>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</si>
  <si>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</si>
  <si>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</si>
  <si>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</si>
  <si>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</si>
  <si>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</si>
  <si>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</si>
  <si>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</si>
  <si>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</si>
  <si>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</si>
  <si>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</si>
  <si>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</si>
  <si>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</si>
  <si>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</si>
  <si>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</si>
  <si>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</si>
  <si>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</si>
  <si>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</si>
  <si>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</si>
  <si>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</si>
  <si>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</si>
  <si>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</si>
  <si>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</si>
  <si>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</si>
  <si>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</si>
  <si>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</si>
  <si>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</si>
  <si>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</si>
  <si>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</si>
  <si>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</si>
  <si>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</si>
  <si>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</si>
  <si>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</si>
  <si>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</si>
  <si>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</si>
  <si>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</si>
  <si>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</si>
  <si>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</si>
  <si>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</si>
  <si>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</si>
  <si>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</si>
  <si>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</si>
  <si>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</si>
  <si>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</si>
  <si>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</si>
  <si>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</si>
  <si>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</si>
  <si>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</si>
  <si>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</si>
  <si>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</si>
  <si>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</si>
  <si>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</si>
  <si>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</si>
  <si>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</si>
  <si>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</si>
  <si>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</si>
  <si>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</si>
  <si>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</si>
  <si>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</si>
  <si>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</si>
  <si>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</si>
  <si>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</si>
  <si>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</si>
  <si>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</si>
  <si>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</si>
  <si>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</si>
  <si>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</si>
  <si>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</si>
  <si>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</si>
  <si>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</si>
  <si>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</si>
  <si>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</si>
  <si>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</si>
  <si>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</si>
  <si>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</si>
  <si>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</si>
  <si>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</si>
  <si>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</si>
  <si>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</si>
  <si>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</si>
  <si>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</si>
  <si>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</si>
  <si>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</si>
  <si>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</si>
  <si>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</si>
  <si>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</si>
  <si>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</si>
  <si>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</si>
  <si>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</si>
  <si>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</si>
  <si>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</si>
  <si>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</si>
  <si>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</si>
  <si>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</si>
  <si>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</si>
  <si>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</si>
  <si>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</si>
  <si>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</si>
  <si>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</si>
  <si>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</si>
  <si>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</si>
  <si>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</si>
  <si>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</si>
  <si>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</si>
  <si>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</si>
  <si>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</si>
  <si>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</si>
  <si>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</si>
  <si>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</si>
  <si>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</si>
  <si>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</si>
  <si>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</si>
  <si>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</si>
  <si>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</si>
  <si>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</si>
  <si>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</si>
  <si>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</si>
  <si>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</si>
  <si>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</si>
  <si>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</si>
  <si>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</si>
  <si>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</si>
  <si>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</si>
  <si>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</si>
  <si>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</si>
  <si>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</si>
  <si>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</si>
  <si>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</si>
  <si>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</si>
  <si>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</si>
  <si>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</si>
  <si>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</si>
  <si>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</si>
  <si>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</si>
  <si>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</si>
  <si>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</si>
  <si>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</si>
  <si>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</si>
  <si>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</si>
  <si>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</si>
  <si>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</si>
  <si>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</si>
  <si>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</si>
  <si>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</si>
  <si>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</si>
  <si>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</si>
  <si>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</si>
  <si>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</si>
  <si>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</si>
  <si>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</si>
  <si>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</si>
  <si>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</si>
  <si>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</si>
  <si>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</si>
  <si>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</si>
  <si>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</si>
  <si>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</si>
  <si>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</si>
  <si>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</si>
  <si>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</si>
  <si>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</si>
  <si>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</si>
  <si>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</si>
  <si>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</si>
  <si>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</si>
  <si>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</si>
  <si>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</si>
  <si>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</si>
  <si>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</si>
  <si>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</si>
  <si>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</si>
  <si>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</si>
  <si>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</si>
  <si>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</si>
  <si>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</si>
  <si>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</si>
  <si>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</si>
  <si>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</si>
  <si>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</si>
  <si>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</si>
  <si>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</si>
  <si>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</si>
  <si>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</si>
  <si>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</si>
  <si>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</si>
  <si>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</si>
  <si>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</si>
  <si>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</si>
  <si>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</si>
  <si>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</si>
  <si>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</si>
  <si>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</si>
  <si>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</si>
  <si>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</si>
  <si>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</si>
  <si>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</si>
  <si>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</si>
  <si>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</si>
  <si>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</si>
  <si>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</si>
  <si>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</si>
  <si>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</si>
  <si>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</si>
  <si>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</si>
  <si>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</si>
  <si>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</si>
  <si>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</si>
  <si>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</si>
  <si>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</si>
  <si>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</si>
  <si>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</si>
  <si>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</si>
  <si>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</si>
  <si>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</si>
  <si>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</si>
  <si>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</si>
  <si>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</si>
  <si>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</si>
  <si>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</si>
  <si>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</si>
  <si>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</si>
  <si>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</si>
  <si>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</si>
  <si>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</si>
  <si>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</si>
  <si>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</si>
  <si>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</si>
  <si>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</si>
  <si>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</si>
  <si>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</si>
  <si>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</si>
  <si>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</si>
  <si>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</si>
  <si>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</si>
  <si>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</si>
  <si>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</si>
  <si>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</si>
  <si>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</si>
  <si>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</si>
  <si>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</si>
  <si>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</si>
  <si>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</si>
  <si>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</si>
  <si>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</si>
  <si>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</si>
  <si>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</si>
  <si>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</si>
  <si>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</si>
  <si>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</si>
  <si>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</si>
  <si>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</si>
  <si>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</si>
  <si>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</si>
  <si>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</si>
  <si>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</si>
  <si>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</si>
  <si>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</si>
  <si>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</si>
  <si>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</si>
  <si>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</si>
  <si>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</si>
  <si>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</si>
  <si>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</si>
  <si>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</si>
  <si>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</si>
  <si>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</si>
  <si>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</si>
  <si>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</si>
  <si>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</si>
  <si>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</si>
  <si>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</si>
  <si>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</si>
  <si>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</si>
  <si>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</si>
  <si>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</si>
  <si>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</si>
  <si>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</si>
  <si>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</si>
  <si>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</si>
  <si>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</si>
  <si>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</si>
  <si>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</si>
  <si>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</si>
  <si>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</si>
  <si>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</si>
  <si>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</si>
  <si>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</si>
  <si>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</si>
  <si>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</si>
  <si>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</si>
  <si>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</si>
  <si>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</si>
  <si>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</si>
  <si>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</si>
  <si>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</si>
  <si>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</si>
  <si>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</si>
  <si>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</si>
  <si>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</si>
  <si>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</si>
  <si>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</si>
  <si>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</si>
  <si>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</si>
  <si>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</si>
  <si>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</si>
  <si>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</si>
  <si>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</si>
  <si>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</si>
  <si>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</si>
  <si>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</si>
  <si>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</si>
  <si>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</si>
  <si>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</si>
  <si>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</si>
  <si>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</si>
  <si>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</si>
  <si>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</si>
  <si>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</si>
  <si>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</si>
  <si>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</si>
  <si>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</si>
  <si>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</si>
  <si>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</si>
  <si>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</si>
  <si>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</si>
  <si>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</si>
  <si>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</si>
  <si>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</si>
  <si>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</si>
  <si>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</si>
  <si>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</si>
  <si>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</si>
  <si>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</si>
  <si>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</si>
  <si>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</si>
  <si>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</si>
  <si>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</si>
  <si>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</si>
  <si>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</si>
  <si>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</si>
  <si>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</si>
  <si>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</si>
  <si>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</si>
  <si>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</si>
  <si>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</si>
  <si>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</si>
  <si>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</si>
  <si>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</si>
  <si>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</si>
  <si>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</si>
  <si>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</si>
  <si>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</si>
  <si>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</si>
  <si>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</si>
  <si>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</si>
  <si>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</si>
  <si>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</si>
  <si>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</si>
  <si>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</si>
  <si>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</si>
  <si>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</si>
  <si>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</si>
  <si>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</si>
  <si>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</si>
  <si>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</si>
  <si>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</si>
  <si>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</si>
  <si>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</si>
  <si>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</si>
  <si>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</si>
  <si>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</si>
  <si>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</si>
  <si>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</si>
  <si>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</si>
  <si>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</si>
  <si>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</si>
  <si>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</si>
  <si>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</si>
  <si>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</si>
  <si>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</si>
  <si>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</si>
  <si>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</si>
  <si>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</si>
  <si>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</si>
  <si>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</si>
  <si>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</si>
  <si>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</si>
  <si>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</si>
  <si>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</si>
  <si>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</si>
  <si>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</si>
  <si>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</si>
  <si>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</si>
  <si>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</si>
  <si>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</si>
  <si>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</si>
  <si>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</si>
  <si>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</si>
  <si>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</si>
  <si>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</si>
  <si>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</si>
  <si>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</si>
  <si>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</si>
  <si>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</si>
  <si>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</si>
  <si>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</si>
  <si>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</si>
  <si>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</si>
  <si>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</si>
  <si>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</si>
  <si>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</si>
  <si>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</si>
  <si>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</si>
  <si>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</si>
  <si>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</si>
  <si>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</si>
  <si>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</si>
  <si>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</si>
  <si>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</si>
  <si>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</si>
  <si>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</si>
  <si>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</si>
  <si>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</si>
  <si>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</si>
  <si>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</si>
  <si>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</si>
  <si>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</si>
  <si>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</si>
  <si>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</si>
  <si>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</si>
  <si>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</si>
  <si>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</si>
  <si>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</si>
  <si>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</si>
  <si>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</si>
  <si>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</si>
  <si>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</si>
  <si>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</si>
  <si>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</si>
  <si>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</si>
  <si>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</si>
  <si>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</si>
  <si>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</si>
  <si>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</si>
  <si>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</si>
  <si>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</si>
  <si>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</si>
  <si>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</si>
  <si>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</si>
  <si>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</si>
  <si>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</si>
  <si>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</si>
  <si>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</si>
  <si>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</si>
  <si>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</si>
  <si>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</si>
  <si>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</si>
  <si>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</si>
  <si>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</si>
  <si>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</si>
  <si>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</si>
  <si>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</si>
  <si>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</si>
  <si>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</si>
  <si>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</si>
  <si>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</si>
  <si>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</si>
  <si>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</si>
  <si>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</si>
  <si>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</si>
  <si>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</si>
  <si>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</si>
  <si>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</si>
  <si>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</si>
  <si>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</si>
  <si>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</si>
  <si>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</si>
  <si>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</si>
  <si>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</si>
  <si>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</si>
  <si>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</si>
  <si>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</si>
  <si>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</si>
  <si>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</si>
  <si>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</si>
  <si>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</si>
  <si>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</si>
  <si>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</si>
  <si>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</si>
  <si>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</si>
  <si>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</si>
  <si>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</si>
  <si>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</si>
  <si>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</si>
  <si>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</si>
  <si>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</si>
  <si>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</si>
  <si>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</si>
  <si>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</si>
  <si>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</si>
  <si>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</si>
  <si>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</si>
  <si>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</si>
  <si>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</si>
  <si>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</si>
  <si>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</si>
  <si>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</si>
  <si>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</si>
  <si>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</si>
  <si>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</si>
  <si>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</si>
  <si>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</si>
  <si>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</si>
  <si>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</si>
  <si>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</si>
  <si>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</si>
  <si>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</si>
  <si>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</si>
  <si>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</si>
  <si>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</si>
  <si>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</si>
  <si>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</si>
  <si>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</si>
  <si>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</si>
  <si>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</si>
  <si>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</si>
  <si>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</si>
  <si>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</si>
  <si>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</si>
  <si>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</si>
  <si>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</si>
  <si>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</si>
  <si>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</si>
  <si>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</si>
  <si>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</si>
  <si>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</si>
  <si>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</si>
  <si>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</si>
  <si>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</si>
  <si>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</si>
  <si>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</si>
  <si>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</si>
  <si>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</si>
  <si>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</si>
  <si>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</si>
  <si>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</si>
  <si>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</si>
  <si>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</si>
  <si>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</si>
  <si>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</si>
  <si>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</si>
  <si>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</si>
  <si>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</si>
  <si>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</si>
  <si>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</si>
  <si>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</si>
  <si>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</si>
  <si>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</si>
  <si>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</si>
  <si>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</si>
  <si>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</si>
  <si>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</si>
  <si>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</si>
  <si>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</si>
  <si>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</si>
  <si>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</si>
  <si>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</si>
  <si>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</si>
  <si>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</si>
  <si>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</si>
  <si>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</si>
  <si>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</si>
  <si>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</si>
  <si>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</si>
  <si>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</si>
  <si>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</si>
  <si>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</si>
  <si>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</si>
  <si>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</si>
  <si>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</si>
  <si>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</si>
  <si>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</si>
  <si>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</si>
  <si>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</si>
  <si>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</si>
  <si>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</si>
  <si>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</si>
  <si>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</si>
  <si>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</si>
  <si>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</si>
  <si>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</si>
  <si>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</si>
  <si>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</si>
  <si>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</si>
  <si>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</si>
  <si>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</si>
  <si>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</si>
  <si>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</si>
  <si>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</si>
  <si>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</si>
  <si>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</si>
  <si>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</si>
  <si>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</si>
  <si>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</si>
  <si>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</si>
  <si>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</si>
  <si>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</si>
  <si>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</si>
  <si>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</si>
  <si>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</si>
  <si>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</si>
  <si>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</si>
  <si>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</si>
  <si>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</si>
  <si>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</si>
  <si>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</si>
  <si>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</si>
  <si>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</si>
  <si>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</si>
  <si>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</si>
  <si>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</si>
  <si>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</si>
  <si>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</si>
  <si>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</si>
  <si>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</si>
  <si>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</si>
  <si>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</si>
  <si>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</si>
  <si>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</si>
  <si>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</si>
  <si>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</si>
  <si>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</si>
  <si>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</si>
  <si>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</si>
  <si>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</si>
  <si>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</si>
  <si>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</si>
  <si>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</si>
  <si>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</si>
  <si>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</si>
  <si>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</si>
  <si>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</si>
  <si>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</si>
  <si>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</si>
  <si>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</si>
  <si>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</si>
  <si>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</si>
  <si>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</si>
  <si>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</si>
  <si>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</si>
  <si>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</si>
  <si>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</si>
  <si>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</si>
  <si>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</si>
  <si>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</si>
  <si>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</si>
  <si>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</si>
  <si>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</si>
  <si>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</si>
  <si>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</si>
  <si>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</si>
  <si>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</si>
  <si>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</si>
  <si>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</si>
  <si>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</si>
  <si>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</si>
  <si>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</si>
  <si>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</si>
  <si>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</si>
  <si>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</si>
  <si>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</si>
  <si>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</si>
  <si>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</si>
  <si>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</si>
  <si>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</si>
  <si>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</si>
  <si>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</si>
  <si>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</si>
  <si>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</si>
  <si>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</si>
  <si>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</si>
  <si>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</si>
  <si>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</si>
  <si>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</si>
  <si>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</si>
  <si>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</si>
  <si>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</si>
  <si>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</si>
  <si>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</si>
  <si>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</si>
  <si>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</si>
  <si>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</si>
  <si>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</si>
  <si>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</si>
  <si>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</si>
  <si>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</si>
  <si>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</si>
  <si>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</si>
  <si>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</si>
  <si>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</si>
  <si>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</si>
  <si>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</si>
  <si>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</si>
  <si>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</si>
  <si>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</si>
  <si>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</si>
  <si>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</si>
  <si>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</si>
  <si>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</si>
  <si>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</si>
  <si>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</si>
  <si>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</si>
  <si>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</si>
  <si>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</si>
  <si>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</si>
  <si>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</si>
  <si>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</si>
  <si>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</si>
  <si>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</si>
  <si>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</si>
  <si>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</si>
  <si>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</si>
  <si>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</si>
  <si>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</si>
  <si>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</si>
  <si>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</si>
  <si>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</si>
  <si>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</si>
  <si>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</si>
  <si>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</si>
  <si>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</si>
  <si>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</si>
  <si>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</si>
  <si>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</si>
  <si>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</si>
  <si>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</si>
  <si>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</si>
  <si>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</si>
  <si>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</si>
  <si>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</si>
  <si>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</si>
  <si>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</si>
  <si>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</si>
  <si>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</si>
  <si>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</si>
  <si>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</si>
  <si>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</si>
  <si>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</si>
  <si>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</si>
  <si>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</si>
  <si>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</si>
  <si>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</si>
  <si>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</si>
  <si>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</si>
  <si>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</si>
  <si>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</si>
  <si>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</si>
  <si>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</si>
  <si>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</si>
  <si>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</si>
  <si>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</si>
  <si>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</si>
  <si>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</si>
  <si>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</si>
  <si>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</si>
  <si>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</si>
  <si>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</si>
  <si>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</si>
  <si>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</si>
  <si>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</si>
  <si>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</si>
  <si>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</si>
  <si>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</si>
  <si>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</si>
  <si>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</si>
  <si>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</si>
  <si>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</si>
  <si>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</si>
  <si>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</si>
  <si>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</si>
  <si>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</si>
  <si>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</si>
  <si>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</si>
  <si>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</si>
  <si>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</si>
  <si>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</si>
  <si>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</si>
  <si>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</si>
  <si>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</si>
  <si>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</si>
  <si>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</si>
  <si>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</si>
  <si>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</si>
  <si>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</si>
  <si>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</si>
  <si>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</si>
  <si>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</si>
  <si>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</si>
  <si>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</si>
  <si>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</si>
  <si>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</si>
  <si>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</si>
  <si>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</si>
  <si>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</si>
  <si>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</si>
  <si>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</si>
  <si>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</si>
  <si>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</si>
  <si>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</si>
  <si>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</si>
  <si>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</si>
  <si>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</si>
  <si>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</si>
  <si>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</si>
  <si>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</si>
  <si>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</si>
  <si>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</si>
  <si>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</si>
  <si>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</si>
  <si>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</si>
  <si>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</si>
  <si>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</si>
  <si>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</si>
  <si>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</si>
  <si>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</si>
  <si>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</si>
  <si>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</si>
  <si>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</si>
  <si>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</si>
  <si>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</si>
  <si>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</si>
  <si>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</si>
  <si>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</si>
  <si>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</si>
  <si>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</si>
  <si>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</si>
  <si>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</si>
  <si>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</si>
  <si>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</si>
  <si>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</si>
  <si>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</si>
  <si>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</si>
  <si>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</si>
  <si>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</si>
  <si>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</si>
  <si>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</si>
  <si>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</si>
  <si>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</si>
  <si>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</si>
  <si>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</si>
  <si>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</si>
  <si>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</si>
  <si>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</si>
  <si>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</si>
  <si>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</si>
  <si>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</si>
  <si>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</si>
  <si>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</si>
  <si>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</si>
  <si>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</si>
  <si>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</si>
  <si>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</si>
  <si>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</si>
  <si>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</si>
  <si>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</si>
  <si>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</si>
  <si>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</si>
  <si>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</si>
  <si>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</si>
  <si>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</si>
  <si>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</si>
  <si>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</si>
  <si>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</si>
  <si>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</si>
  <si>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</si>
  <si>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</si>
  <si>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</si>
  <si>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</si>
  <si>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</si>
  <si>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</si>
  <si>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</si>
  <si>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</si>
  <si>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</si>
  <si>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</si>
  <si>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</si>
  <si>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</si>
  <si>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</si>
  <si>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</si>
  <si>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</si>
  <si>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</si>
  <si>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</si>
  <si>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</si>
  <si>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</si>
  <si>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</si>
  <si>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</si>
  <si>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</si>
  <si>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</si>
  <si>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</si>
  <si>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</si>
  <si>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</si>
  <si>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</si>
  <si>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</si>
  <si>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</si>
  <si>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</si>
  <si>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</si>
  <si>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</si>
  <si>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</si>
  <si>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</si>
  <si>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</si>
  <si>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</si>
  <si>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</si>
  <si>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</si>
  <si>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</si>
  <si>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</si>
  <si>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</si>
  <si>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</si>
  <si>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</si>
  <si>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</si>
  <si>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</si>
  <si>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</si>
  <si>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</si>
  <si>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</si>
  <si>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</si>
  <si>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</si>
  <si>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</si>
  <si>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</si>
  <si>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</si>
  <si>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</si>
  <si>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</si>
  <si>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</si>
  <si>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</si>
  <si>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</si>
  <si>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</si>
  <si>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</si>
  <si>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</si>
  <si>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</si>
  <si>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</si>
  <si>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</si>
  <si>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</si>
  <si>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</si>
  <si>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</si>
  <si>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</si>
  <si>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</si>
  <si>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</si>
  <si>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</si>
  <si>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</si>
  <si>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</si>
  <si>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</si>
  <si>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</si>
  <si>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</si>
  <si>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</si>
  <si>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</si>
  <si>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</si>
  <si>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</si>
  <si>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</si>
  <si>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</si>
  <si>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</si>
  <si>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</si>
  <si>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</si>
  <si>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</si>
  <si>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</si>
  <si>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</si>
  <si>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</si>
  <si>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</si>
  <si>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</si>
  <si>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</si>
  <si>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</si>
  <si>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</si>
  <si>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</si>
  <si>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</si>
  <si>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</si>
  <si>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</si>
  <si>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</si>
  <si>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</si>
  <si>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</si>
  <si>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</si>
  <si>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</si>
  <si>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</si>
  <si>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</si>
  <si>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</si>
  <si>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</si>
  <si>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</si>
  <si>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</si>
  <si>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</si>
  <si>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</si>
  <si>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</si>
  <si>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</si>
  <si>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</si>
  <si>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</si>
  <si>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</si>
  <si>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</si>
  <si>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</si>
  <si>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</si>
  <si>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</si>
  <si>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</si>
  <si>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</si>
  <si>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</si>
  <si>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</si>
  <si>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</si>
  <si>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</si>
  <si>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</si>
  <si>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</si>
  <si>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</si>
  <si>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</si>
  <si>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</si>
  <si>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</si>
  <si>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</si>
  <si>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</si>
  <si>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</si>
  <si>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</si>
  <si>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</si>
  <si>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</si>
  <si>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</si>
  <si>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</si>
  <si>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</si>
  <si>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</si>
  <si>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</si>
  <si>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</si>
  <si>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</si>
  <si>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</si>
  <si>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</si>
  <si>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</si>
  <si>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</si>
  <si>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</si>
  <si>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</si>
  <si>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</si>
  <si>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</si>
  <si>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</si>
  <si>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</si>
  <si>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</si>
  <si>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</si>
  <si>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</si>
  <si>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</si>
  <si>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</si>
  <si>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</si>
  <si>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</si>
  <si>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</si>
  <si>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</si>
  <si>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</si>
  <si>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</si>
  <si>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</si>
  <si>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</si>
  <si>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</si>
  <si>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</si>
  <si>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</si>
  <si>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</si>
  <si>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</si>
  <si>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</si>
  <si>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</si>
  <si>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</si>
  <si>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</si>
  <si>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</si>
  <si>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</si>
  <si>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</si>
  <si>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</si>
  <si>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</si>
  <si>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</si>
  <si>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</si>
  <si>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</si>
  <si>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</si>
  <si>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</si>
  <si>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</si>
  <si>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</si>
  <si>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</si>
  <si>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</si>
  <si>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</si>
  <si>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</si>
  <si>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</si>
  <si>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</si>
  <si>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</si>
  <si>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</si>
  <si>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</si>
  <si>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</si>
  <si>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</si>
  <si>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</si>
  <si>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</si>
  <si>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</si>
  <si>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</si>
  <si>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</si>
  <si>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</si>
  <si>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</si>
  <si>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</si>
  <si>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</si>
  <si>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</si>
  <si>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</si>
  <si>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</si>
  <si>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</si>
  <si>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</si>
  <si>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</si>
  <si>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</si>
  <si>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</si>
  <si>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</si>
  <si>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</si>
  <si>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</si>
  <si>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</si>
  <si>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</si>
  <si>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</si>
  <si>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</si>
  <si>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</si>
  <si>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</si>
  <si>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</si>
  <si>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</si>
  <si>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</si>
  <si>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</si>
  <si>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</si>
  <si>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</si>
  <si>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</si>
  <si>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</si>
  <si>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</si>
  <si>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</si>
  <si>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</si>
  <si>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</si>
  <si>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</si>
  <si>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</si>
  <si>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</si>
  <si>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</si>
  <si>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</si>
  <si>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</si>
  <si>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</si>
  <si>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</si>
  <si>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</si>
  <si>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</si>
  <si>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</si>
  <si>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</si>
  <si>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</si>
  <si>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</si>
  <si>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</si>
  <si>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</si>
  <si>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</si>
  <si>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</si>
  <si>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</si>
  <si>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</si>
  <si>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</si>
  <si>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</si>
  <si>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</si>
  <si>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</si>
  <si>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</si>
  <si>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</si>
  <si>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</si>
  <si>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</si>
  <si>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</si>
  <si>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</si>
  <si>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</si>
  <si>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</si>
  <si>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</si>
  <si>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</si>
  <si>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</si>
  <si>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</si>
  <si>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</si>
  <si>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</si>
  <si>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</si>
  <si>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</si>
  <si>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</si>
  <si>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</si>
  <si>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</si>
  <si>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</si>
  <si>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</si>
  <si>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</si>
  <si>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</si>
  <si>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</si>
  <si>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</si>
  <si>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</si>
  <si>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</si>
  <si>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</si>
  <si>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</si>
  <si>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</si>
  <si>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</si>
  <si>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</si>
  <si>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</si>
  <si>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</si>
  <si>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</si>
  <si>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</si>
  <si>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</si>
  <si>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</si>
  <si>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</si>
  <si>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</si>
  <si>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</si>
  <si>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</si>
  <si>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</si>
  <si>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</si>
  <si>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</si>
  <si>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</si>
  <si>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</si>
  <si>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</si>
  <si>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</si>
  <si>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</si>
  <si>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</si>
  <si>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</si>
  <si>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</si>
  <si>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</si>
  <si>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</si>
  <si>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</si>
  <si>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</si>
  <si>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</si>
  <si>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</si>
  <si>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</si>
  <si>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</si>
  <si>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</si>
  <si>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</si>
  <si>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</si>
  <si>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</si>
  <si>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</si>
  <si>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</si>
  <si>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</si>
  <si>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</si>
  <si>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</si>
  <si>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</si>
  <si>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</si>
  <si>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</si>
  <si>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</si>
  <si>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</si>
  <si>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</si>
  <si>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</si>
  <si>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</si>
  <si>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</si>
  <si>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</si>
  <si>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</si>
  <si>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</si>
  <si>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</si>
  <si>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</si>
  <si>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</si>
  <si>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</si>
  <si>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</si>
  <si>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</si>
  <si>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</si>
  <si>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</si>
  <si>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</si>
  <si>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</si>
  <si>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</si>
  <si>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</si>
  <si>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</si>
  <si>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</si>
  <si>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</si>
  <si>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</si>
  <si>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</si>
  <si>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</si>
  <si>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</si>
  <si>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</si>
  <si>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</si>
  <si>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</si>
  <si>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</si>
  <si>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</si>
  <si>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</si>
  <si>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</si>
  <si>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</si>
  <si>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</si>
  <si>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</si>
  <si>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</si>
  <si>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</si>
  <si>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</si>
  <si>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</si>
  <si>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</si>
  <si>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</si>
  <si>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</si>
  <si>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</si>
  <si>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</si>
  <si>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</si>
  <si>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</si>
  <si>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</si>
  <si>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</si>
  <si>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</si>
  <si>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</si>
  <si>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</si>
  <si>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</si>
  <si>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</si>
  <si>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</si>
  <si>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</si>
  <si>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</si>
  <si>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</si>
  <si>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</si>
  <si>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</si>
  <si>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</si>
  <si>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</si>
  <si>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</si>
  <si>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</si>
  <si>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</si>
  <si>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</si>
  <si>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</si>
  <si>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</si>
  <si>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</si>
  <si>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</si>
  <si>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</si>
  <si>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</si>
  <si>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</si>
  <si>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</si>
  <si>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</si>
  <si>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</si>
  <si>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</si>
  <si>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</si>
  <si>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</si>
  <si>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</si>
  <si>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</si>
  <si>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</si>
  <si>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</si>
  <si>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</si>
  <si>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</si>
  <si>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</si>
  <si>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</si>
  <si>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</si>
  <si>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</si>
  <si>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</si>
  <si>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</si>
  <si>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</si>
  <si>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</si>
  <si>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</si>
  <si>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</si>
  <si>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</si>
  <si>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</si>
  <si>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</si>
  <si>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</si>
  <si>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</si>
  <si>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</si>
  <si>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</si>
  <si>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</si>
  <si>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</si>
  <si>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</si>
  <si>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</si>
  <si>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</si>
  <si>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</si>
  <si>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</si>
  <si>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</si>
  <si>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</si>
  <si>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</si>
  <si>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</si>
  <si>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</si>
  <si>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</si>
  <si>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</si>
  <si>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</si>
  <si>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</si>
  <si>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</si>
  <si>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</si>
  <si>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</si>
  <si>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</si>
  <si>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</si>
  <si>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</si>
  <si>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</si>
  <si>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</si>
  <si>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</si>
  <si>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</si>
  <si>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</si>
  <si>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</si>
  <si>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</si>
  <si>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</si>
  <si>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</si>
  <si>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</si>
  <si>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</si>
  <si>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</si>
  <si>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</si>
  <si>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</si>
  <si>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</si>
  <si>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</si>
  <si>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</si>
  <si>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</si>
  <si>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</si>
  <si>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</si>
  <si>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</si>
  <si>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</si>
  <si>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</si>
  <si>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</si>
  <si>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</si>
  <si>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</si>
  <si>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</si>
  <si>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</si>
  <si>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</si>
  <si>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</si>
  <si>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</si>
  <si>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</si>
  <si>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</si>
  <si>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</si>
  <si>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</si>
  <si>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</si>
  <si>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</si>
  <si>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</si>
  <si>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</si>
  <si>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</si>
  <si>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</si>
  <si>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</si>
  <si>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</si>
  <si>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</si>
  <si>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</si>
  <si>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</si>
  <si>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</si>
  <si>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</si>
  <si>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</si>
  <si>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</si>
  <si>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</si>
  <si>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</si>
  <si>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</si>
  <si>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</si>
  <si>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</si>
  <si>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</si>
  <si>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</si>
  <si>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</si>
  <si>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</si>
  <si>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</si>
  <si>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</si>
  <si>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</si>
  <si>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</si>
  <si>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</si>
  <si>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</si>
  <si>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</si>
  <si>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</si>
  <si>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</si>
  <si>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</si>
  <si>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</si>
  <si>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</si>
  <si>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</si>
  <si>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</si>
  <si>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</si>
  <si>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</si>
  <si>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</si>
  <si>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</si>
  <si>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</si>
  <si>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</si>
  <si>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</si>
  <si>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</si>
  <si>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</si>
  <si>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</si>
  <si>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</si>
  <si>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</si>
  <si>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</si>
  <si>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</si>
  <si>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</si>
  <si>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</si>
  <si>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</si>
  <si>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</si>
  <si>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</si>
  <si>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</si>
  <si>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</si>
  <si>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</si>
  <si>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</si>
  <si>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</si>
  <si>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</si>
  <si>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</si>
  <si>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</si>
  <si>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</si>
  <si>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</si>
  <si>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</si>
  <si>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</si>
  <si>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</si>
  <si>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</si>
  <si>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</si>
  <si>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</si>
  <si>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</si>
  <si>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</si>
  <si>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</si>
  <si>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</si>
  <si>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</si>
  <si>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</si>
  <si>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</si>
  <si>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</si>
  <si>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</si>
  <si>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</si>
  <si>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</si>
  <si>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</si>
  <si>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</si>
  <si>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</si>
  <si>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</si>
  <si>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</si>
  <si>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</si>
  <si>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</si>
  <si>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</si>
  <si>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</si>
  <si>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</si>
  <si>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</si>
  <si>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</si>
  <si>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</si>
  <si>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</si>
  <si>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</si>
  <si>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</si>
  <si>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</si>
  <si>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</si>
  <si>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</si>
  <si>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</si>
  <si>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</si>
  <si>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</si>
  <si>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</si>
  <si>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</si>
  <si>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</si>
  <si>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</si>
  <si>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</si>
  <si>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</si>
  <si>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</si>
  <si>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</si>
  <si>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</si>
  <si>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</si>
  <si>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</si>
  <si>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</si>
  <si>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</si>
  <si>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</si>
  <si>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</si>
  <si>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</si>
  <si>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</si>
  <si>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</si>
  <si>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</si>
  <si>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</si>
  <si>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</si>
  <si>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</si>
  <si>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</si>
  <si>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</si>
  <si>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</si>
  <si>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</si>
  <si>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</si>
  <si>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</si>
  <si>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</si>
  <si>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</si>
  <si>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</si>
  <si>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</si>
  <si>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</si>
  <si>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</si>
  <si>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</si>
  <si>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</si>
  <si>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</si>
  <si>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</si>
  <si>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</si>
  <si>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</si>
  <si>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</si>
  <si>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</si>
  <si>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</si>
  <si>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</si>
  <si>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</si>
  <si>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</si>
  <si>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</si>
  <si>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</si>
  <si>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</si>
  <si>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</si>
  <si>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</si>
  <si>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</si>
  <si>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</si>
  <si>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</si>
  <si>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</si>
  <si>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</si>
  <si>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</si>
  <si>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</si>
  <si>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</si>
  <si>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</si>
  <si>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</si>
  <si>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</si>
  <si>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</si>
  <si>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</si>
  <si>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</si>
  <si>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</si>
  <si>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</si>
  <si>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</si>
  <si>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</si>
  <si>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</si>
  <si>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</si>
  <si>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</si>
  <si>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</si>
  <si>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</si>
  <si>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</si>
  <si>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</si>
  <si>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</si>
  <si>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</si>
  <si>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</si>
  <si>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</si>
  <si>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</si>
  <si>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</si>
  <si>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</si>
  <si>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</si>
  <si>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</si>
  <si>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</si>
  <si>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</si>
  <si>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</si>
  <si>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</si>
  <si>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</si>
  <si>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</si>
  <si>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</si>
  <si>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</si>
  <si>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</si>
  <si>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</si>
  <si>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</si>
  <si>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</si>
  <si>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</si>
  <si>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</si>
  <si>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</si>
  <si>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</si>
  <si>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</si>
  <si>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</si>
  <si>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</si>
  <si>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</si>
  <si>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</si>
  <si>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</si>
  <si>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</si>
  <si>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</si>
  <si>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</si>
  <si>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</si>
  <si>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</si>
  <si>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</si>
  <si>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</si>
  <si>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</si>
  <si>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</si>
  <si>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</si>
  <si>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</si>
  <si>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</si>
  <si>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</si>
  <si>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</si>
  <si>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</si>
  <si>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</si>
  <si>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</si>
  <si>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</si>
  <si>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</si>
  <si>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</si>
  <si>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</si>
  <si>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</si>
  <si>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</si>
  <si>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</si>
  <si>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</si>
  <si>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</si>
  <si>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</si>
  <si>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</si>
  <si>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</si>
  <si>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</si>
  <si>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</si>
  <si>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</si>
  <si>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</si>
  <si>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</si>
  <si>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</si>
  <si>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</si>
  <si>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</si>
  <si>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</si>
  <si>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</si>
  <si>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</si>
  <si>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</si>
  <si>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</si>
  <si>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</si>
  <si>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</si>
  <si>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</si>
  <si>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</si>
  <si>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</si>
  <si>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</si>
  <si>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</si>
  <si>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</si>
  <si>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</si>
  <si>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</si>
  <si>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</si>
  <si>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</si>
  <si>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</si>
  <si>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</si>
  <si>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</si>
  <si>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</si>
  <si>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</si>
  <si>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</si>
  <si>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</si>
  <si>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</si>
  <si>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</si>
  <si>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</si>
  <si>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</si>
  <si>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</si>
  <si>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</si>
  <si>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</si>
  <si>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</si>
  <si>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</si>
  <si>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</si>
  <si>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</si>
  <si>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</si>
  <si>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</si>
  <si>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</si>
  <si>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</si>
  <si>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</si>
  <si>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</si>
  <si>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</si>
  <si>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</si>
  <si>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</si>
  <si>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</si>
  <si>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</si>
  <si>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</si>
  <si>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</si>
  <si>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</si>
  <si>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</si>
  <si>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</si>
  <si>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</si>
  <si>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</si>
  <si>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</si>
  <si>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</si>
  <si>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</si>
  <si>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</si>
  <si>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</si>
  <si>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</si>
  <si>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</si>
  <si>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</si>
  <si>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</si>
  <si>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</si>
  <si>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</si>
  <si>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</si>
  <si>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</si>
  <si>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</si>
  <si>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</si>
  <si>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</si>
  <si>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</si>
  <si>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</si>
  <si>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</si>
  <si>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</si>
  <si>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</si>
  <si>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</si>
  <si>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</si>
  <si>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</si>
  <si>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</si>
  <si>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</si>
  <si>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</si>
  <si>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</si>
  <si>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</si>
  <si>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</si>
  <si>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</si>
  <si>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</si>
  <si>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</si>
  <si>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</si>
  <si>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</si>
  <si>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</si>
  <si>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</si>
  <si>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</si>
  <si>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</si>
  <si>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</si>
  <si>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</si>
  <si>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</si>
  <si>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</si>
  <si>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</si>
  <si>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</si>
  <si>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</si>
  <si>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</si>
  <si>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</si>
  <si>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</si>
  <si>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</si>
  <si>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</si>
  <si>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</si>
  <si>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</si>
  <si>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</si>
  <si>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</si>
  <si>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</si>
  <si>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</si>
  <si>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</si>
  <si>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</si>
  <si>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</si>
  <si>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</si>
  <si>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</si>
  <si>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</si>
  <si>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</si>
  <si>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</si>
  <si>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</si>
  <si>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</si>
  <si>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</si>
  <si>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</si>
  <si>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</si>
  <si>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</si>
  <si>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</si>
  <si>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</si>
  <si>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</si>
  <si>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</si>
  <si>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</si>
  <si>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</si>
  <si>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</si>
  <si>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</si>
  <si>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</si>
  <si>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</si>
  <si>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</si>
  <si>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</si>
  <si>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</si>
  <si>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</si>
  <si>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</si>
  <si>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</si>
  <si>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</si>
  <si>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</si>
  <si>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</si>
  <si>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</si>
  <si>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</si>
  <si>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</si>
  <si>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</si>
  <si>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</si>
  <si>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</si>
  <si>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</si>
  <si>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</si>
  <si>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</si>
  <si>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</si>
  <si>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</si>
  <si>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</si>
  <si>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</si>
  <si>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</si>
  <si>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</si>
  <si>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</si>
  <si>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</si>
  <si>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</si>
  <si>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</si>
  <si>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</si>
  <si>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</si>
  <si>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</si>
  <si>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</si>
  <si>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</si>
  <si>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</si>
  <si>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</si>
  <si>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</si>
  <si>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</si>
  <si>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</si>
  <si>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</si>
  <si>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</si>
  <si>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</si>
  <si>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</si>
  <si>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</si>
  <si>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</si>
  <si>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</si>
  <si>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</si>
  <si>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</si>
  <si>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</si>
  <si>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</si>
  <si>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</si>
  <si>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</si>
  <si>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</si>
  <si>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</si>
  <si>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</si>
  <si>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</si>
  <si>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</si>
  <si>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</si>
  <si>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</si>
  <si>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</si>
  <si>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</si>
  <si>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</si>
  <si>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</si>
  <si>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</si>
  <si>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</si>
  <si>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</si>
  <si>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</si>
  <si>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</si>
  <si>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</si>
  <si>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</si>
  <si>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</si>
  <si>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</si>
  <si>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</si>
  <si>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</si>
  <si>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</si>
  <si>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</si>
  <si>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</si>
  <si>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</si>
  <si>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</si>
  <si>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</si>
  <si>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</si>
  <si>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</si>
  <si>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</si>
  <si>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</si>
  <si>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</si>
  <si>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</si>
  <si>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</si>
  <si>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</si>
  <si>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</si>
  <si>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</si>
  <si>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</si>
  <si>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</si>
  <si>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</si>
  <si>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</si>
  <si>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</si>
  <si>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</si>
  <si>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</si>
  <si>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</si>
  <si>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</si>
  <si>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</si>
  <si>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</si>
  <si>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</si>
  <si>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</si>
  <si>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</si>
  <si>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</si>
  <si>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</si>
  <si>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</si>
  <si>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</si>
  <si>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</si>
  <si>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</si>
  <si>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</si>
  <si>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</si>
  <si>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</si>
  <si>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</si>
  <si>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</si>
  <si>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</si>
  <si>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</si>
  <si>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</si>
  <si>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</si>
  <si>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</si>
  <si>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</si>
  <si>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</si>
  <si>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</si>
  <si>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</si>
  <si>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</si>
  <si>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</si>
  <si>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</si>
  <si>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</si>
  <si>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</si>
  <si>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</si>
  <si>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</si>
  <si>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</si>
  <si>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</si>
  <si>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</si>
  <si>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</si>
  <si>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</si>
  <si>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</si>
  <si>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</si>
  <si>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</si>
  <si>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</si>
  <si>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</si>
  <si>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</si>
  <si>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</si>
  <si>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</si>
  <si>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</si>
  <si>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</si>
  <si>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</si>
  <si>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</si>
  <si>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</si>
  <si>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</si>
  <si>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</si>
  <si>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</si>
  <si>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</si>
  <si>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</si>
  <si>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</si>
  <si>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</si>
  <si>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</si>
  <si>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</si>
  <si>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</si>
  <si>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</si>
  <si>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</si>
  <si>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</si>
  <si>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</si>
  <si>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</si>
  <si>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</si>
  <si>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</si>
  <si>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</si>
  <si>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</si>
  <si>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</si>
  <si>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</si>
  <si>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</si>
  <si>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</si>
  <si>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</si>
  <si>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</si>
  <si>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</si>
  <si>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</si>
  <si>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</si>
  <si>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</si>
  <si>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</si>
  <si>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</si>
  <si>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</si>
  <si>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</si>
  <si>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</si>
  <si>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</si>
  <si>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</si>
  <si>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</si>
  <si>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</si>
  <si>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</si>
  <si>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</si>
  <si>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</si>
  <si>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</si>
  <si>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</si>
  <si>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</si>
  <si>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</si>
  <si>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</si>
  <si>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</si>
  <si>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</si>
  <si>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</si>
  <si>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</si>
  <si>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</si>
  <si>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</si>
  <si>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</si>
  <si>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</si>
  <si>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</si>
  <si>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</si>
  <si>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</si>
  <si>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</si>
  <si>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</si>
  <si>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</si>
  <si>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</si>
  <si>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</si>
  <si>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</si>
  <si>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</si>
  <si>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</si>
  <si>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</si>
  <si>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</si>
  <si>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</si>
  <si>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</si>
  <si>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</si>
  <si>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</si>
  <si>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</si>
  <si>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</si>
  <si>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</si>
  <si>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</si>
  <si>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</si>
  <si>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</si>
  <si>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</si>
  <si>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</si>
  <si>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</si>
  <si>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</si>
  <si>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</si>
  <si>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</si>
  <si>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</si>
  <si>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</si>
  <si>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</si>
  <si>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</si>
  <si>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</si>
  <si>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</si>
  <si>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</si>
  <si>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</si>
  <si>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</si>
  <si>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</si>
  <si>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</si>
  <si>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</si>
  <si>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</si>
  <si>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</si>
  <si>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</si>
  <si>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</si>
  <si>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</si>
  <si>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</si>
  <si>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</si>
  <si>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</si>
  <si>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</si>
  <si>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</si>
  <si>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</si>
  <si>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</si>
  <si>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</si>
  <si>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</si>
  <si>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</si>
  <si>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</si>
  <si>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</si>
  <si>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</si>
  <si>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</si>
  <si>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</si>
  <si>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</si>
  <si>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</si>
  <si>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</si>
  <si>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</si>
  <si>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</si>
  <si>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</si>
  <si>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</si>
  <si>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</si>
  <si>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</si>
  <si>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</si>
  <si>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</si>
  <si>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</si>
  <si>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</si>
  <si>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</si>
  <si>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</si>
  <si>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</si>
  <si>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</si>
  <si>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</si>
  <si>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</si>
  <si>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</si>
  <si>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</si>
  <si>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</si>
  <si>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</si>
  <si>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</si>
  <si>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</si>
  <si>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</si>
  <si>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</si>
  <si>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</si>
  <si>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</si>
  <si>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</si>
  <si>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</si>
  <si>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</si>
  <si>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</si>
  <si>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</si>
  <si>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</si>
  <si>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</si>
  <si>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</si>
  <si>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</si>
  <si>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</si>
  <si>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</si>
  <si>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</si>
  <si>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</si>
  <si>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</si>
  <si>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</si>
  <si>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</si>
  <si>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</si>
  <si>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</si>
  <si>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</si>
  <si>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</si>
  <si>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</si>
  <si>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</si>
  <si>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</si>
  <si>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</si>
  <si>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</si>
  <si>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</si>
  <si>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</si>
  <si>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</si>
  <si>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</si>
  <si>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</si>
  <si>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</si>
  <si>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</si>
  <si>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</si>
  <si>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</si>
  <si>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</si>
  <si>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</si>
  <si>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</si>
  <si>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</si>
  <si>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</si>
  <si>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</si>
  <si>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</si>
  <si>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</si>
  <si>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</si>
  <si>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</si>
  <si>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</si>
  <si>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</si>
  <si>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</si>
  <si>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</si>
  <si>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</si>
  <si>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</si>
  <si>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</si>
  <si>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</si>
  <si>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</si>
  <si>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</si>
  <si>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</si>
  <si>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</si>
  <si>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</si>
  <si>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</si>
  <si>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</si>
  <si>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</si>
  <si>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</si>
  <si>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</si>
  <si>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</si>
  <si>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</si>
  <si>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</si>
  <si>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</si>
  <si>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</si>
  <si>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</si>
  <si>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</si>
  <si>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</si>
  <si>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</si>
  <si>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</si>
  <si>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</si>
  <si>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</si>
  <si>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</si>
  <si>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</si>
  <si>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</si>
  <si>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</si>
  <si>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</si>
  <si>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</si>
  <si>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</si>
  <si>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</si>
  <si>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</si>
  <si>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</si>
  <si>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</si>
  <si>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</si>
  <si>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</si>
  <si>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</si>
  <si>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</si>
  <si>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</si>
  <si>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</si>
  <si>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</si>
  <si>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</si>
  <si>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</si>
  <si>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</si>
  <si>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at site checking </t>
  </si>
  <si>
    <t>PCM-20251109-00001142</t>
  </si>
  <si>
    <t>Power in area located site access PG , Site located on Bolvard in progress with Tawal Owner</t>
  </si>
  <si>
    <t>PCM-20251109-00001171</t>
  </si>
  <si>
    <t xml:space="preserve"> PCM-20250215-00000830 </t>
  </si>
  <si>
    <t>LTE site still down and  site located in aramco area access issue need special permission</t>
  </si>
  <si>
    <t>PCM-20251109-00001149</t>
  </si>
  <si>
    <t>ETA 30 mins</t>
  </si>
  <si>
    <t>PCM-20251109-00001179</t>
  </si>
  <si>
    <t>ETA 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</si>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</sst>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1" ca="1" si="0">IFERROR(NOW()-F2,"")</f>
        <v>307.632701273149</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0.22434479166986421</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45970.581127199075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45970.581127199075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45970.581127199075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45970.581127199075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45970.581127199075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45970.581127199075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45970.581127199075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45970.581127199075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45970.581127199075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45970.581127199075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45970.581127199075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45970.581127199075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45970.581127199075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45970.581127199075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45970.581127199075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45970.581127199075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45970.581127199075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45970.581127199075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45970.581127199075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45970.581127199075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45970.581127199075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45970.581127199075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45970.581127199075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45970.581127199075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45970.581127199075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45970.581127199075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45970.581127199075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45970.581127199075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45970.581127199075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45970.581127199075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45970.581127199075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45970.581127199075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45970.581127199075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45970.581127199075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45970.581127199075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45970.581127199075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45970.581127199075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45970.581127199075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45970.581127199075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45970.581127199075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45970.581127199075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45970.581127199075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45970.581127199075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45970.581127199075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45970.581127199075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45970.581127199075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45970.581127199075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45970.581127199075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45970.581127199075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45970.581127199075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ref="G54:G85" ca="1" si="2">IFERROR(NOW()-F54,"")</f>
        <v>45970.581127199075</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45970.581127199075</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45970.581127199075</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45970.581127199075</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45970.581127199075</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45970.581127199075</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45970.581127199075</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45970.581127199075</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45970.581127199075</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45970.581127199075</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45970.581127199075</v>
      </c>
      <c r="H64" s="111"/>
      <c r="I64" s="109" t="str">
        <f>IFERROR(VLOOKUP(D64,DB!A:F,6,0),"")</f>
        <v/>
      </c>
      <c r="J64" s="109" t="str">
        <f>IFERROR(VLOOKUP(D64,DB!A:G,7,0),"")</f>
        <v/>
      </c>
      <c r="K64" s="113"/>
      <c r="L64" s="114" t="str">
        <f>IFERROR(VLOOKUP(D64,DB!A:I,9,0),"")</f>
        <v/>
      </c>
    </row>
    <row r="65" spans="1:12" ht="15" customHeight="1">
      <c r="A65" s="117"/>
      <c r="B65" s="118" t="str">
        <f>IFERROR(VLOOKUP(D65,DB!A:K,11,0),"")</f>
        <v/>
      </c>
      <c r="C65" s="118"/>
      <c r="D65" s="118"/>
      <c r="E65" s="119"/>
      <c r="F65" s="120"/>
      <c r="G65" s="121">
        <f t="shared" ca="1" si="2"/>
        <v>45970.581127199075</v>
      </c>
      <c r="H65" s="120"/>
      <c r="I65" s="118" t="str">
        <f>IFERROR(VLOOKUP(D65,DB!A:F,6,0),"")</f>
        <v/>
      </c>
      <c r="J65" s="118" t="str">
        <f>IFERROR(VLOOKUP(D65,DB!A:G,7,0),"")</f>
        <v/>
      </c>
      <c r="K65" s="122"/>
      <c r="L65" s="123" t="str">
        <f>IFERROR(VLOOKUP(D65,DB!A:I,9,0),"")</f>
        <v/>
      </c>
    </row>
  </sheetData>
  <customSheetViews>
    <customSheetView guid="{F6042A99-DD27-4453-835D-0834D95730CC}" filter="1" showAutoFilter="1">
      <pageMargins left="0" right="0" top="0" bottom="0" header="0" footer="0"/>
      <autoFilter ref="B1:M1" xr:uid="{8DD7FBE9-F259-4E8E-86ED-5DEA1224DCCB}"/>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6" ca="1" si="0">IFERROR(NOW()-F3,"-")</f>
        <v>145.58128923611366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3</v>
      </c>
      <c r="D4" s="18" t="s">
        <v>22659</v>
      </c>
      <c r="E4" s="103"/>
      <c r="F4" s="104"/>
      <c r="G4" s="105">
        <f t="shared" ca="1" si="0"/>
        <v>45970.581127199075</v>
      </c>
      <c r="H4" s="104">
        <v>45970.527557870373</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27624</v>
      </c>
      <c r="E5" s="103" t="s">
        <v>39102</v>
      </c>
      <c r="F5" s="104">
        <v>45970.564143518517</v>
      </c>
      <c r="G5" s="105">
        <f t="shared" ca="1" si="0"/>
        <v>1.6983680558041669E-2</v>
      </c>
      <c r="H5" s="104">
        <v>45970.556504629632</v>
      </c>
      <c r="I5" s="18" t="str">
        <f>IFERROR(VLOOKUP(D5,DB!A:F,6,0),"")</f>
        <v>SCECO</v>
      </c>
      <c r="J5" s="18" t="str">
        <f>IFERROR(VLOOKUP(D5,DB!A:G,7,0),"")</f>
        <v>In progress</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39111</v>
      </c>
      <c r="B6" s="18" t="str">
        <f>IFERROR(VLOOKUP(D6,DB!A:K,11,0),"")</f>
        <v>R2</v>
      </c>
      <c r="C6" s="18">
        <v>1</v>
      </c>
      <c r="D6" s="18" t="s">
        <v>22825</v>
      </c>
      <c r="E6" s="103" t="s">
        <v>39021</v>
      </c>
      <c r="F6" s="104"/>
      <c r="G6" s="105">
        <f t="shared" ca="1" si="0"/>
        <v>45970.581127199075</v>
      </c>
      <c r="H6" s="104"/>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45970.581127199075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45970.581127199075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45970.581127199075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45970.581127199075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45970.581127199075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45970.581127199075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45970.581127199075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45970.581127199075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45970.581127199075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45970.581127199075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45970.581127199075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45970.581127199075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45970.581127199075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45970.581127199075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45970.581127199075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45970.581127199075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45970.581127199075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45970.581127199075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45970.581127199075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45970.581127199075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45970.581127199075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45970.581127199075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45970.581127199075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45970.581127199075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45970.581127199075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45970.581127199075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45970.581127199075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45970.581127199075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45970.581127199075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45970.581127199075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45970.581127199075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45970.581127199075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45970.581127199075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45970.581127199075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45970.581127199075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45970.581127199075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45970.581127199075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45970.581127199075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45970.581127199075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45970.581127199075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45970.581127199075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45970.581127199075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45970.581127199075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45970.581127199075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45970.581127199075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45970.581127199075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45970.581127199075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45970.581127199075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45970.581127199075</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45970.581127199075</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45970.581127199075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45970.581127199075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45970.581127199075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45970.581127199075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45970.581127199075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45970.581127199075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45970.581127199075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45970.581127199075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45970.581127199075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45970.581127199075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45970.581127199075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45970.581127199075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45970.581127199075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45970.581127199075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45970.581127199075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45970.581127199075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45970.581127199075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45970.581127199075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45970.581127199075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45970.581127199075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45970.581127199075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45970.581127199075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45970.581127199075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45970.581127199075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45970.581127199075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45970.581127199075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45970.581127199075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45970.581127199075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45970.581127199075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45970.581127199075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45970.581127199075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45970.581127199075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45970.581127199075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45970.581127199075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45970.581127199075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45970.581127199075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45970.581127199075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45970.581127199075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45970.581127199075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45970.581127199075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45970.581127199075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45970.581127199075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45970.581127199075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45970.581127199075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45970.581127199075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45970.581127199075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45970.581127199075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45970.581127199075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45970.581127199075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45970.581127199075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45970.581127199075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45970.581127199075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45970.581127199075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45970.581127199075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45970.581127199075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45970.581127199075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45970.581127199075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45970.581127199075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45970.581127199075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45970.581127199075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45970.581127199075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45970.581127199075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45970.581127199075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45970.581127199075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45970.581127199075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45970.581127199075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45970.581127199075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45970.581127199075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45970.581127199075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45970.581127199075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45970.581127199075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45970.581127199075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45970.581127199075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45970.581127199075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45970.581127199075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45970.581127199075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45970.581127199075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45970.581127199075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45970.581127199075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45970.581127199075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45970.581127199075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45970.581127199075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45970.581127199075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45970.581127199075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45970.581127199075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45970.581127199075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45970.581127199075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45970.581127199075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45970.581127199075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45970.581127199075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45970.581127199075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45970.581127199075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45970.581127199075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45970.581127199075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45970.581127199075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45970.581127199075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45970.581127199075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45970.581127199075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45970.581127199075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45970.581127199075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45970.581127199075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45970.581127199075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45970.581127199075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45970.581127199075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45970.581127199075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45970.581127199075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45970.581127199075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45970.581127199075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45970.581127199075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45970.581127199075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45970.581127199075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45970.581127199075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45970.581127199075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45970.581127199075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45970.581127199075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45970.581127199075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45970.581127199075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45970.581127199075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45970.581127199075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45970.581127199075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45970.581127199075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45970.581127199075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45970.581127199075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45970.581127199075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45970.581127199075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45970.581127199075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45970.581127199075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45970.581127199075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45970.581127199075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45970.581127199075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45970.581127199075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45970.581127199075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45970.581127199075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45970.581127199075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45970.581127199075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45970.581127199075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45970.581127199075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45970.581127199075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45970.581127199075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45970.581127199075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45970.581127199075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45970.581127199075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45970.581127199075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45970.581127199075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45970.581127199075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45970.581127199075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45970.581127199075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45970.581127199075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45970.581127199075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45970.581127199075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45970.581127199075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45970.581127199075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45970.581127199075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45970.581127199075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45970.581127199075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45970.581127199075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45970.581127199075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45970.581127199075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45970.581127199075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45970.581127199075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45970.581127199075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45970.581127199075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45970.581127199075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45970.581127199075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45970.581127199075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45970.581127199075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45970.581127199075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45970.581127199075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45970.581127199075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45970.581127199075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45970.581127199075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45970.581127199075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45970.581127199075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45970.581127199075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45970.581127199075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45970.581127199075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45970.581127199075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45970.581127199075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45970.581127199075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45970.581127199075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45970.581127199075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45970.581127199075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45970.581127199075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45970.581127199075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45970.581127199075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45970.581127199075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45970.581127199075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45970.581127199075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45970.581127199075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45970.581127199075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45970.581127199075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45970.581127199075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45970.581127199075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45970.581127199075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45970.581127199075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45970.581127199075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45970.581127199075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45970.581127199075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45970.581127199075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45970.581127199075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45970.581127199075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45970.581127199075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45970.581127199075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45970.581127199075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45970.581127199075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45970.581127199075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45970.581127199075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45970.581127199075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45970.581127199075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45970.581127199075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45970.581127199075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45970.581127199075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45970.581127199075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45970.581127199075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45970.581127199075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45970.581127199075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45970.581127199075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45970.581127199075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45970.581127199075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45970.581127199075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45970.581127199075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45970.581127199075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45970.581127199075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45970.581127199075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45970.581127199075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45970.581127199075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45970.581127199075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45970.581127199075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45970.581127199075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45970.581127199075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45970.581127199075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45970.581127199075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45970.581127199075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45970.581127199075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45970.581127199075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45970.581127199075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45970.581127199075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45970.581127199075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45970.581127199075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45970.581127199075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45970.581127199075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45970.581127199075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45970.581127199075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45970.581127199075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45970.581127199075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45970.581127199075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45970.581127199075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45970.581127199075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45970.581127199075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45970.581127199075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45970.581127199075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45970.581127199075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45970.581127199075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45970.581127199075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45970.581127199075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45970.581127199075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45970.581127199075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45970.581127199075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45970.581127199075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45970.581127199075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45970.581127199075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45970.581127199075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45970.581127199075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45970.581127199075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45970.581127199075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45970.581127199075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45970.581127199075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45970.581127199075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45970.581127199075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45970.581127199075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45970.581127199075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45970.581127199075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45970.581127199075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45970.581127199075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45970.581127199075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45970.581127199075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45970.581127199075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45970.581127199075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45970.581127199075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45970.581127199075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45970.581127199075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45970.581127199075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45970.581127199075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45970.581127199075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45970.581127199075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45970.581127199075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45970.581127199075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45970.581127199075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45970.581127199075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45970.581127199075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45970.581127199075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45970.581127199075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45970.581127199075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45970.581127199075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45970.581127199075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45970.581127199075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45970.581127199075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45970.581127199075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45970.581127199075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45970.581127199075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45970.581127199075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45970.581127199075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45970.581127199075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45970.581127199075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45970.581127199075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45970.581127199075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45970.581127199075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45970.581127199075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45970.581127199075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45970.581127199075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45970.581127199075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45970.581127199075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45970.581127199075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45970.581127199075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45970.581127199075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45970.581127199075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45970.581127199075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45970.581127199075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45970.581127199075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45970.581127199075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45970.581127199075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45970.581127199075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45970.581127199075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45970.581127199075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45970.581127199075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45970.581127199075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45970.581127199075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45970.581127199075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45970.581127199075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45970.581127199075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45970.581127199075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45970.581127199075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45970.581127199075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45970.581127199075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45970.581127199075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45970.581127199075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45970.581127199075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45970.581127199075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45970.581127199075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45970.581127199075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45970.581127199075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45970.581127199075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45970.581127199075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45970.581127199075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45970.581127199075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45970.581127199075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45970.581127199075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45970.581127199075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45970.581127199075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45970.581127199075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45970.581127199075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45970.581127199075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45970.581127199075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45970.581127199075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45970.581127199075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45970.581127199075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45970.581127199075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45970.581127199075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45970.581127199075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45970.581127199075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45970.581127199075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45970.581127199075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45970.581127199075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45970.581127199075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45970.581127199075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45970.581127199075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45970.581127199075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45970.581127199075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45970.581127199075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45970.581127199075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45970.581127199075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45970.581127199075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45970.581127199075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45970.581127199075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45970.581127199075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45970.581127199075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45970.581127199075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45970.581127199075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45970.581127199075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45970.581127199075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45970.581127199075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45970.581127199075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45970.581127199075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45970.581127199075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45970.581127199075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45970.581127199075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45970.581127199075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45970.581127199075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45970.581127199075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45970.581127199075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45970.581127199075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45970.581127199075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45970.581127199075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45970.581127199075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45970.581127199075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45970.581127199075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45970.581127199075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45970.581127199075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45970.581127199075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45970.581127199075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45970.581127199075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45970.581127199075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45970.581127199075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45970.581127199075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45970.581127199075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45970.581127199075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45970.581127199075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45970.581127199075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45970.581127199075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45970.581127199075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45970.581127199075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45970.581127199075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45970.581127199075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45970.581127199075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45970.581127199075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45970.581127199075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45970.581127199075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45970.581127199075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45970.581127199075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45970.581127199075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45970.581127199075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45970.581127199075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45970.581127199075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45970.581127199075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45970.581127199075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45970.581127199075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45970.581127199075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45970.581127199075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45970.581127199075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45970.581127199075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45970.581127199075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45970.581127199075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45970.581127199075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45970.581127199075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45970.581127199075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45970.581127199075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45970.581127199075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45970.581127199075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45970.581127199075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45970.581127199075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45970.581127199075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45970.581127199075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45970.581127199075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45970.581127199075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45970.581127199075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45970.581127199075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45970.581127199075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45970.581127199075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45970.581127199075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45970.581127199075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45970.581127199075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45970.581127199075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45970.581127199075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45970.581127199075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45970.581127199075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45970.581127199075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45970.581127199075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45970.581127199075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45970.581127199075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45970.581127199075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45970.581127199075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45970.581127199075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45970.581127199075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45970.581127199075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45970.581127199075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45970.581127199075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45970.581127199075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45970.581127199075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45970.581127199075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45970.581127199075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45970.581127199075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45970.581127199075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45970.581127199075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45970.581127199075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45970.581127199075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45970.581127199075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45970.581127199075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45970.581127199075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45970.581127199075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45970.581127199075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45970.581127199075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45970.581127199075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45970.581127199075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45970.581127199075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45970.581127199075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45970.581127199075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45970.581127199075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45970.581127199075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45970.581127199075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45970.581127199075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45970.581127199075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45970.581127199075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45970.581127199075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45970.581127199075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45970.581127199075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45970.581127199075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45970.581127199075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45970.581127199075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45970.581127199075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45970.581127199075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45970.581127199075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45970.581127199075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45970.581127199075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45970.581127199075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45970.581127199075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45970.581127199075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45970.581127199075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45970.581127199075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45970.581127199075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45970.581127199075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45970.581127199075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45970.581127199075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45970.581127199075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45970.581127199075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45970.581127199075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45970.581127199075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45970.581127199075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45970.581127199075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45970.581127199075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45970.581127199075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45970.581127199075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45970.581127199075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45970.581127199075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45970.581127199075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45970.581127199075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45970.581127199075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45970.581127199075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45970.581127199075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45970.581127199075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45970.581127199075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45970.581127199075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45970.581127199075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45970.581127199075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45970.581127199075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45970.581127199075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45970.581127199075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45970.581127199075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45970.581127199075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45970.581127199075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45970.581127199075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45970.581127199075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45970.581127199075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45970.581127199075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45970.581127199075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45970.581127199075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45970.581127199075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45970.581127199075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45970.581127199075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45970.581127199075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45970.581127199075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45970.581127199075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45970.581127199075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45970.581127199075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45970.581127199075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45970.581127199075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45970.581127199075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45970.581127199075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45970.581127199075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45970.581127199075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45970.581127199075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45970.581127199075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45970.581127199075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45970.581127199075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45970.581127199075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45970.581127199075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45970.581127199075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45970.581127199075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45970.581127199075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45970.581127199075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45970.581127199075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45970.581127199075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45970.581127199075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45970.581127199075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45970.581127199075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45970.581127199075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45970.581127199075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45970.581127199075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45970.581127199075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45970.581127199075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45970.581127199075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45970.581127199075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45970.581127199075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45970.581127199075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45970.581127199075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45970.581127199075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45970.581127199075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45970.581127199075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45970.581127199075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45970.581127199075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45970.581127199075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45970.581127199075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45970.581127199075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45970.581127199075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45970.581127199075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45970.581127199075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45970.581127199075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45970.581127199075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45970.581127199075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45970.581127199075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45970.581127199075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45970.581127199075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45970.581127199075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45970.581127199075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45970.581127199075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45970.581127199075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45970.581127199075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45970.581127199075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45970.581127199075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45970.581127199075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45970.581127199075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45970.581127199075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45970.581127199075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45970.581127199075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45970.581127199075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45970.581127199075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45970.581127199075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45970.581127199075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45970.581127199075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45970.581127199075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45970.581127199075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45970.581127199075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45970.581127199075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45970.581127199075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45970.581127199075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45970.581127199075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45970.581127199075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45970.581127199075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45970.581127199075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45970.581127199075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45970.581127199075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45970.581127199075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45970.581127199075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45970.581127199075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45970.581127199075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45970.581127199075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45970.581127199075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45970.581127199075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45970.581127199075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45970.581127199075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45970.581127199075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45970.581127199075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45970.581127199075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45970.581127199075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45970.581127199075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45970.581127199075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45970.581127199075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45970.581127199075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45970.581127199075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45970.581127199075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45970.581127199075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45970.581127199075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45970.581127199075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45970.581127199075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45970.581127199075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45970.581127199075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45970.581127199075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45970.581127199075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45970.581127199075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45970.581127199075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45970.581127199075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45970.581127199075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45970.581127199075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45970.581127199075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45970.581127199075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45970.581127199075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45970.581127199075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45970.581127199075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45970.581127199075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45970.581127199075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45970.581127199075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45970.581127199075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45970.581127199075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45970.581127199075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45970.581127199075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45970.581127199075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45970.581127199075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45970.581127199075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45970.581127199075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45970.581127199075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45970.581127199075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45970.581127199075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45970.581127199075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45970.581127199075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45970.581127199075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45970.581127199075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45970.581127199075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45970.581127199075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45970.581127199075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45970.581127199075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45970.581127199075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45970.581127199075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45970.581127199075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45970.581127199075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45970.581127199075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45970.581127199075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45970.581127199075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45970.581127199075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45970.581127199075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45970.581127199075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45970.581127199075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45970.581127199075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45970.581127199075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45970.581127199075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45970.581127199075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45970.581127199075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45970.581127199075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45970.581127199075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45970.581127199075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45970.581127199075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45970.581127199075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45970.581127199075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45970.581127199075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45970.581127199075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45970.581127199075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45970.581127199075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45970.581127199075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45970.581127199075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45970.581127199075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45970.581127199075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45970.581127199075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45970.581127199075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45970.581127199075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45970.581127199075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45970.581127199075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45970.581127199075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45970.581127199075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45970.581127199075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45970.581127199075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45970.581127199075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45970.581127199075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45970.581127199075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45970.581127199075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45970.581127199075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45970.581127199075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45970.581127199075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45970.581127199075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45970.581127199075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45970.581127199075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45970.581127199075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45970.581127199075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45970.581127199075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45970.581127199075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45970.581127199075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45970.581127199075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45970.581127199075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45970.581127199075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45970.581127199075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45970.581127199075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45970.581127199075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45970.581127199075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45970.581127199075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45970.581127199075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45970.581127199075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45970.581127199075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45970.581127199075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45970.581127199075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45970.581127199075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45970.581127199075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45970.581127199075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45970.581127199075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45970.581127199075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45970.581127199075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45970.581127199075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45970.581127199075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45970.581127199075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45970.581127199075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45970.581127199075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45970.581127199075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45970.581127199075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45970.581127199075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45970.581127199075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45970.581127199075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45970.581127199075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45970.581127199075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45970.581127199075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45970.581127199075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45970.581127199075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45970.581127199075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45970.581127199075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45970.581127199075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45970.581127199075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45970.581127199075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45970.581127199075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45970.581127199075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45970.581127199075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45970.581127199075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45970.581127199075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45970.581127199075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45970.581127199075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45970.581127199075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45970.581127199075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45970.581127199075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45970.581127199075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45970.581127199075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45970.581127199075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45970.581127199075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45970.581127199075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45970.581127199075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45970.581127199075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45970.581127199075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45970.581127199075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45970.581127199075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45970.581127199075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45970.581127199075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45970.581127199075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45970.581127199075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45970.581127199075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45970.581127199075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45970.581127199075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45970.581127199075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45970.581127199075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45970.581127199075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45970.581127199075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45970.581127199075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45970.581127199075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45970.581127199075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45970.581127199075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45970.581127199075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45970.581127199075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45970.581127199075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45970.581127199075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45970.581127199075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45970.581127199075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45970.581127199075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45970.581127199075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45970.581127199075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45970.581127199075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45970.581127199075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45970.581127199075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45970.581127199075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45970.581127199075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45970.581127199075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45970.581127199075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45970.581127199075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45970.581127199075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45970.581127199075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45970.581127199075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45970.581127199075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45970.581127199075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45970.581127199075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45970.581127199075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45970.581127199075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45970.581127199075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45970.581127199075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45970.581127199075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45970.581127199075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45970.581127199075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45970.581127199075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45970.581127199075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45970.581127199075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45970.581127199075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45970.581127199075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45970.581127199075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45970.581127199075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45970.581127199075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45970.581127199075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45970.581127199075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45970.581127199075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45970.581127199075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45970.581127199075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45970.581127199075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45970.581127199075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45970.581127199075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45970.581127199075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45970.581127199075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45970.581127199075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45970.581127199075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45970.581127199075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45970.581127199075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45970.581127199075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45970.581127199075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45970.581127199075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45970.581127199075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45970.581127199075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45970.581127199075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45970.581127199075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45970.581127199075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45970.581127199075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45970.581127199075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45970.581127199075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45970.581127199075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45970.581127199075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45970.581127199075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45970.581127199075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45970.581127199075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45970.581127199075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45970.581127199075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45970.581127199075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45970.581127199075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45970.581127199075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45970.581127199075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45970.581127199075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45970.581127199075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45970.581127199075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45970.581127199075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45970.581127199075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45970.581127199075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45970.581127199075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45970.581127199075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45970.581127199075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45970.581127199075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45970.581127199075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45970.581127199075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45970.581127199075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45970.581127199075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45970.581127199075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45970.581127199075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45970.581127199075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45970.581127199075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45970.581127199075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45970.581127199075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45970.581127199075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45970.581127199075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45970.581127199075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45970.581127199075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45970.581127199075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45970.581127199075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45970.581127199075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45970.581127199075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45970.581127199075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45970.581127199075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45970.581127199075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45970.581127199075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45970.581127199075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45970.581127199075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45970.581127199075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45970.581127199075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45970.581127199075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45970.581127199075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45970.581127199075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45970.581127199075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45970.581127199075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45970.581127199075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45970.581127199075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45970.581127199075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45970.581127199075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45970.581127199075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45970.581127199075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45970.581127199075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45970.581127199075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45970.581127199075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45970.581127199075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45970.581127199075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45970.581127199075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45970.581127199075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45970.581127199075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45970.581127199075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45970.581127199075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45970.581127199075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45970.581127199075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45970.581127199075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45970.581127199075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45970.581127199075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45970.581127199075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45970.581127199075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45970.581127199075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45970.581127199075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45970.581127199075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45970.581127199075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45970.581127199075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45970.581127199075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45970.581127199075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45970.581127199075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45970.581127199075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45970.581127199075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45970.581127199075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45970.581127199075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45970.581127199075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45970.581127199075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45970.581127199075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45970.581127199075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45970.581127199075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45970.581127199075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45970.581127199075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45970.581127199075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45970.581127199075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45970.581127199075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45970.581127199075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45970.581127199075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45970.581127199075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45970.581127199075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45970.581127199075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45970.581127199075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45970.581127199075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45970.581127199075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45970.581127199075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45970.581127199075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45970.581127199075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45970.581127199075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45970.581127199075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45970.581127199075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45970.581127199075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45970.581127199075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45970.581127199075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45970.581127199075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45970.581127199075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45970.581127199075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45970.581127199075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45970.581127199075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45970.581127199075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45970.581127199075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45970.581127199075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45970.581127199075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45970.581127199075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45970.581127199075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45970.581127199075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45970.581127199075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45970.581127199075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45970.581127199075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45970.581127199075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45970.581127199075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45970.581127199075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45970.581127199075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45970.581127199075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45970.581127199075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45970.581127199075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45970.581127199075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45970.581127199075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45970.581127199075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45970.581127199075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45970.581127199075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45970.581127199075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45970.581127199075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45970.581127199075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45970.581127199075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45970.581127199075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45970.581127199075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45970.581127199075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45970.581127199075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45970.581127199075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45970.581127199075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45970.581127199075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45970.581127199075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45970.581127199075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45970.581127199075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45970.581127199075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45970.581127199075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45970.581127199075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45970.581127199075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45970.581127199075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45970.581127199075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45970.581127199075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45970.581127199075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45970.581127199075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45970.581127199075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45970.581127199075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45970.581127199075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45970.581127199075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45970.581127199075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45970.581127199075</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G4" ca="1" si="0">IFERROR(NOW()-F2,"")</f>
        <v>267.10040960647893</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37313</v>
      </c>
      <c r="E3" s="95" t="s">
        <v>39021</v>
      </c>
      <c r="F3" s="96">
        <v>45970.567824074074</v>
      </c>
      <c r="G3" s="136">
        <f t="shared" ca="1" si="0"/>
        <v>1.3303125000675209E-2</v>
      </c>
      <c r="H3" s="96">
        <v>45970.561574074076</v>
      </c>
      <c r="I3" s="135" t="str">
        <f>IFERROR(VLOOKUP(D3,DB!A:F,6,0),"")</f>
        <v>Generator-SG</v>
      </c>
      <c r="J3" s="135" t="str">
        <f>IFERROR(VLOOKUP(D3,DB!A:G,7,0),"")</f>
        <v>Dead</v>
      </c>
      <c r="K3" s="98" t="s">
        <v>39115</v>
      </c>
      <c r="L3" s="92" t="str">
        <f>IFERROR(VLOOKUP(D3,DB!A:I,9,0),"")</f>
        <v>Latis</v>
      </c>
    </row>
    <row r="4" spans="1:16" ht="15" customHeight="1">
      <c r="A4" s="135" t="s">
        <v>39116</v>
      </c>
      <c r="B4" s="135" t="str">
        <f>IFERROR(VLOOKUP(D4,DB!A:K,11,0),"")</f>
        <v>R4</v>
      </c>
      <c r="C4" s="94">
        <v>1</v>
      </c>
      <c r="D4" s="92" t="s">
        <v>33626</v>
      </c>
      <c r="E4" s="95" t="s">
        <v>39021</v>
      </c>
      <c r="F4" s="96">
        <v>45970.579293981478</v>
      </c>
      <c r="G4" s="136">
        <f ca="1">IFERROR(NOW()-F4,"")</f>
        <v>1.8332175968680531E-3</v>
      </c>
      <c r="H4" s="96">
        <v>45970.553599537037</v>
      </c>
      <c r="I4" s="135" t="str">
        <f>IFERROR(VLOOKUP(D4,DB!A:F,6,0),"")</f>
        <v>Generator-SG</v>
      </c>
      <c r="J4" s="135" t="str">
        <f>IFERROR(VLOOKUP(D4,DB!A:G,7,0),"")</f>
        <v>Vandalized</v>
      </c>
      <c r="K4" s="98" t="s">
        <v>39117</v>
      </c>
      <c r="L4" s="92" t="str">
        <f>IFERROR(VLOOKUP(D4,DB!A:I,9,0),"")</f>
        <v>Latis</v>
      </c>
    </row>
    <row r="5" spans="1:16" ht="15" customHeight="1">
      <c r="A5" s="135"/>
      <c r="B5" s="135" t="str">
        <f>IFERROR(VLOOKUP(D5,DB!A:K,11,0),"")</f>
        <v/>
      </c>
      <c r="C5" s="94"/>
      <c r="D5" s="92"/>
      <c r="E5" s="95"/>
      <c r="F5" s="96"/>
      <c r="G5" s="136">
        <f t="shared" ref="G5:G36" ca="1" si="1">IFERROR(NOW()-F5,"")</f>
        <v>45970.581127199075</v>
      </c>
      <c r="H5" s="96"/>
      <c r="I5" s="135" t="str">
        <f>IFERROR(VLOOKUP(D5,DB!A:F,6,0),"")</f>
        <v/>
      </c>
      <c r="J5" s="135" t="str">
        <f>IFERROR(VLOOKUP(D5,DB!A:G,7,0),"")</f>
        <v/>
      </c>
      <c r="K5" s="98"/>
      <c r="L5" s="92" t="str">
        <f>IFERROR(VLOOKUP(D5,DB!A:I,9,0),"")</f>
        <v/>
      </c>
    </row>
    <row r="6" spans="1:16" ht="15" customHeight="1">
      <c r="A6" s="135"/>
      <c r="B6" s="135"/>
      <c r="C6" s="94"/>
      <c r="D6" s="92"/>
      <c r="E6" s="95"/>
      <c r="F6" s="96"/>
      <c r="G6" s="136">
        <f ca="1">IFERROR(NOW()-F6,"")</f>
        <v>45970.581127199075</v>
      </c>
      <c r="H6" s="96"/>
      <c r="I6" s="135"/>
      <c r="J6" s="135"/>
      <c r="K6" s="98"/>
      <c r="L6" s="92"/>
    </row>
    <row r="7" spans="1:16" ht="15" customHeight="1">
      <c r="A7" s="135"/>
      <c r="B7" s="135"/>
      <c r="C7" s="94"/>
      <c r="D7" s="92"/>
      <c r="E7" s="95"/>
      <c r="F7" s="96"/>
      <c r="G7" s="136">
        <f ca="1">IFERROR(NOW()-F7,"")</f>
        <v>45970.581127199075</v>
      </c>
      <c r="H7" s="96"/>
      <c r="I7" s="135"/>
      <c r="J7" s="135"/>
      <c r="K7" s="98"/>
      <c r="L7" s="92"/>
    </row>
    <row r="8" spans="1:16" ht="15" customHeight="1">
      <c r="A8" s="135"/>
      <c r="B8" s="135" t="str">
        <f>IFERROR(VLOOKUP(D8,DB!A:K,11,0),"")</f>
        <v/>
      </c>
      <c r="C8" s="94"/>
      <c r="D8" s="92"/>
      <c r="E8" s="95"/>
      <c r="F8" s="96"/>
      <c r="G8" s="136">
        <f t="shared" ca="1" si="1"/>
        <v>45970.581127199075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45970.581127199075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45970.581127199075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45970.581127199075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45970.581127199075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45970.581127199075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45970.581127199075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45970.581127199075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45970.581127199075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45970.581127199075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45970.581127199075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45970.581127199075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45970.581127199075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45970.581127199075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45970.581127199075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45970.581127199075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45970.581127199075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45970.581127199075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45970.581127199075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45970.581127199075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45970.581127199075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45970.581127199075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45970.581127199075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45970.581127199075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45970.581127199075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45970.581127199075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45970.581127199075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45970.581127199075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45970.581127199075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ref="G37:G68" ca="1" si="2">IFERROR(NOW()-F37,"")</f>
        <v>45970.581127199075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45970.581127199075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45970.581127199075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45970.581127199075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45970.581127199075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45970.581127199075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45970.581127199075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45970.581127199075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45970.581127199075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45970.581127199075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45970.581127199075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45970.581127199075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45970.581127199075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45970.581127199075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45970.581127199075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45970.581127199075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45970.581127199075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45970.581127199075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45970.581127199075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45970.581127199075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45970.581127199075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45970.581127199075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45970.581127199075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45970.581127199075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45970.581127199075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45970.581127199075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45970.581127199075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45970.581127199075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45970.581127199075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45970.581127199075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45970.581127199075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45970.581127199075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ref="G69:G100" ca="1" si="3">IFERROR(NOW()-F69,"")</f>
        <v>45970.581127199075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45970.581127199075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45970.581127199075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45970.581127199075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45970.581127199075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45970.581127199075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45970.581127199075</v>
      </c>
      <c r="H75" s="96"/>
      <c r="I75" s="135" t="str">
        <f>IFERROR(VLOOKUP(D75,DB!A:F,6,0),"")</f>
        <v/>
      </c>
      <c r="J75" s="135"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tabSelected="1" workbookViewId="0">
      <selection activeCell="L12" sqref="L1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39118</v>
      </c>
      <c r="B2" s="37" t="str">
        <f>IFERROR(VLOOKUP(D2,DB!A:K,11,0),"")</f>
        <v>R5</v>
      </c>
      <c r="C2" s="37">
        <v>3</v>
      </c>
      <c r="D2" s="107" t="s">
        <v>36011</v>
      </c>
      <c r="E2" s="37" t="s">
        <v>39021</v>
      </c>
      <c r="F2" s="38">
        <v>45891.832060185188</v>
      </c>
      <c r="G2" s="116">
        <f ca="1">IFERROR(NOW()-F2,"")</f>
        <v>78.749067013886815</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39102</v>
      </c>
      <c r="F3" s="38">
        <v>45926.188877314817</v>
      </c>
      <c r="G3" s="116">
        <f t="shared" ref="G3" ca="1" si="0">IFERROR(NOW()-F3,"")</f>
        <v>44.39224988425849</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39102</v>
      </c>
      <c r="F4" s="125">
        <v>45948.661111111112</v>
      </c>
      <c r="G4" s="126">
        <f t="shared" ref="G4:G51" ca="1" si="1">IFERROR(NOW()-F4,"")</f>
        <v>21.920016087962722</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c r="B6" s="124" t="str">
        <f>IFERROR(VLOOKUP(D6,DB!A:K,11,0),"")</f>
        <v/>
      </c>
      <c r="C6" s="124"/>
      <c r="D6" s="124"/>
      <c r="E6" s="124"/>
      <c r="F6" s="125"/>
      <c r="G6" s="126">
        <f t="shared" ca="1" si="1"/>
        <v>45970.581127199075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45970.581127199075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45970.581127199075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45970.581127199075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45970.581127199075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45970.581127199075</v>
      </c>
      <c r="H11" s="125"/>
      <c r="I11" s="124" t="str">
        <f>IFERROR(VLOOKUP(D11,DB!A:F,6,0),"")</f>
        <v/>
      </c>
      <c r="J11" s="124" t="str">
        <f>IFERROR(VLOOKUP(D11,DB!A:G,7,0),"")</f>
        <v/>
      </c>
      <c r="K11" s="124"/>
      <c r="L11" s="124" t="str">
        <f>IFERROR(VLOOKUP(D11,DB!A:I,9,0),"")</f>
        <v/>
      </c>
    </row>
    <row r="12" spans="1:13">
      <c r="A12" s="124"/>
      <c r="B12" s="124" t="str">
        <f>IFERROR(VLOOKUP(D12,DB!A:K,11,0),"")</f>
        <v>R5</v>
      </c>
      <c r="C12" s="124"/>
      <c r="D12" s="124" t="s">
        <v>33497</v>
      </c>
      <c r="E12" s="124"/>
      <c r="F12" s="125"/>
      <c r="G12" s="126">
        <f t="shared" ca="1" si="1"/>
        <v>45970.581127199075</v>
      </c>
      <c r="H12" s="125"/>
      <c r="I12" s="124" t="str">
        <f>IFERROR(VLOOKUP(D12,DB!A:F,6,0),"")</f>
        <v>Generator-SG</v>
      </c>
      <c r="J12" s="124" t="str">
        <f>IFERROR(VLOOKUP(D12,DB!A:G,7,0),"")</f>
        <v>Good</v>
      </c>
      <c r="K12" s="124"/>
      <c r="L12" s="124" t="str">
        <f>IFERROR(VLOOKUP(D12,DB!A:I,9,0),"")</f>
        <v>Latis</v>
      </c>
    </row>
    <row r="13" spans="1:13">
      <c r="A13" s="124"/>
      <c r="B13" s="124" t="str">
        <f>IFERROR(VLOOKUP(D13,DB!A:K,11,0),"")</f>
        <v/>
      </c>
      <c r="C13" s="124"/>
      <c r="D13" s="124"/>
      <c r="E13" s="124"/>
      <c r="F13" s="125"/>
      <c r="G13" s="126">
        <f t="shared" ca="1" si="1"/>
        <v>45970.581127199075</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45970.581127199075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45970.581127199075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45970.581127199075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45970.581127199075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45970.581127199075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45970.581127199075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45970.581127199075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45970.581127199075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45970.581127199075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45970.581127199075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45970.581127199075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45970.581127199075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45970.581127199075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45970.581127199075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45970.581127199075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45970.581127199075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45970.581127199075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45970.581127199075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45970.581127199075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45970.581127199075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45970.581127199075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45970.581127199075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45970.581127199075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45970.581127199075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45970.581127199075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45970.581127199075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45970.581127199075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45970.581127199075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45970.581127199075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45970.581127199075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45970.581127199075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45970.581127199075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45970.581127199075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45970.581127199075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45970.581127199075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45970.581127199075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45970.581127199075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45970.581127199075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45970.581127199075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45970.581127199075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45970.581127199075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45970.581127199075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45970.581127199075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45970.581127199075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45970.581127199075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45970.581127199075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45970.581127199075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45970.581127199075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45970.581127199075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45970.581127199075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45970.581127199075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45970.581127199075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45970.581127199075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45970.581127199075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45970.581127199075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45970.581127199075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45970.581127199075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45970.581127199075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45970.581127199075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45970.581127199075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45970.581127199075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45970.581127199075</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45970.581127199075</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45970.581127199075</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45970.581127199075</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45970.581127199075</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45970.581127199075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45970.581127199075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45970.581127199075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45970.581127199075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45970.581127199075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45970.581127199075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45970.581127199075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45970.581127199075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45970.581127199075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45970.581127199075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45970.581127199075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45970.581127199075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45970.581127199075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45970.581127199075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45970.581127199075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45970.581127199075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45970.581127199075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45970.581127199075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45970.581127199075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45970.581127199075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45970.581127199075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45970.581127199075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45970.581127199075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45970.581127199075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45970.581127199075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45970.581127199075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45970.581127199075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45970.581127199075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45970.581127199075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45970.581127199075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45970.581127199075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45970.581127199075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45970.581127199075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45970.581127199075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45970.581127199075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45970.581127199075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45970.581127199075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45970.581127199075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45970.581127199075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45970.581127199075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45970.581127199075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45970.581127199075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45970.581127199075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45970.581127199075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45970.581127199075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45970.581127199075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45970.581127199075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45970.581127199075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45970.581127199075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45970.581127199075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45970.581127199075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45970.581127199075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45970.581127199075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45970.581127199075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45970.581127199075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45970.581127199075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45970.581127199075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45970.581127199075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45970.581127199075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45970.581127199075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45970.581127199075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45970.581127199075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45970.581127199075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45970.581127199075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45970.581127199075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45970.581127199075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45970.581127199075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45970.581127199075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45970.581127199075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45970.581127199075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45970.581127199075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45970.581127199075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45970.581127199075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45970.581127199075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45970.581127199075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45970.581127199075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45970.581127199075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45970.581127199075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45970.581127199075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45970.581127199075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45970.581127199075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45970.581127199075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45970.581127199075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45970.581127199075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45970.581127199075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45970.581127199075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45970.581127199075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45970.581127199075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45970.581127199075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45970.581127199075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45970.581127199075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45970.581127199075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45970.581127199075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45970.581127199075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45970.581127199075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45970.581127199075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45970.581127199075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45970.581127199075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45970.581127199075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45970.581127199075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45970.581127199075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45970.581127199075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45970.581127199075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45970.581127199075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45970.581127199075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45970.581127199075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45970.581127199075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45970.581127199075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45970.581127199075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45970.581127199075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45970.581127199075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45970.581127199075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45970.581127199075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45970.581127199075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45970.581127199075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45970.581127199075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45970.581127199075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45970.581127199075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45970.581127199075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45970.581127199075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45970.581127199075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45970.581127199075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45970.581127199075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45970.581127199075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45970.581127199075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45970.581127199075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45970.581127199075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45970.581127199075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45970.581127199075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45970.581127199075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45970.581127199075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45970.581127199075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45970.581127199075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45970.581127199075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45970.581127199075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45970.581127199075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45970.581127199075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45970.581127199075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45970.581127199075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45970.581127199075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45970.581127199075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45970.581127199075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45970.581127199075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45970.581127199075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45970.581127199075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45970.581127199075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45970.581127199075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45970.581127199075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45970.581127199075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45970.581127199075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45970.581127199075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45970.581127199075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45970.581127199075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45970.581127199075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45970.581127199075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45970.581127199075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45970.581127199075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45970.581127199075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45970.581127199075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45970.581127199075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45970.581127199075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45970.581127199075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45970.581127199075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45970.581127199075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45970.581127199075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45970.581127199075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45970.581127199075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45970.581127199075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45970.581127199075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45970.581127199075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45970.581127199075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45970.581127199075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45970.581127199075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45970.581127199075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45970.581127199075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45970.581127199075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45970.581127199075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45970.581127199075</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45970.581127199075</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45970.581127199075</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45970.581127199075</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45970.581127199075</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45970.581127199075</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8" ca="1" si="0">IFERROR(NOW()-F2,"-")</f>
        <v>45970.581127199075</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45970.581127199075</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45970.581127199075</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45970.581127199075</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45970.581127199075</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45970.581127199075</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45970.581127199075</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45970.581127199075</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45970.581127199075</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45970.581127199075</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45970.581127199075</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45970.581127199075</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45970.581127199075</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45970.581127199075</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45970.581127199075</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45970.581127199075</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45970.581127199075</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45970.581127199075</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45970.581127199075</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45970.581127199075</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45970.581127199075</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45970.581127199075</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45970.581127199075</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45970.581127199075</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45970.581127199075</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45970.581127199075</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45970.581127199075</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45970.581127199075</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45970.581127199075</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45970.581127199075</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45970.581127199075</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45970.581127199075</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45970.581127199075</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45970.581127199075</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45970.581127199075</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45970.581127199075</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45970.581127199075</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45970.581127199075</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45970.581127199075</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45970.581127199075</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45970.581127199075</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45970.581127199075</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45970.581127199075</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45970.581127199075</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45970.581127199075</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45970.581127199075</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45970.581127199075</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45970.581127199075</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45970.581127199075</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45970.581127199075</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45970.581127199075</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45970.581127199075</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45970.581127199075</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45970.581127199075</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45970.581127199075</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45970.581127199075</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45970.581127199075</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45970.581127199075</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45970.581127199075</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45970.581127199075</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45970.581127199075</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45970.581127199075</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45970.581127199075</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45970.581127199075</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45970.581127199075</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45970.581127199075</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45970.581127199075</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45970.581127199075</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45970.581127199075</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45970.581127199075</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45970.581127199075</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45970.581127199075</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45970.581127199075</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45970.581127199075</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45970.581127199075</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45970.581127199075</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45970.581127199075</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45970.581127199075</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45970.581127199075</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45970.581127199075</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45970.581127199075</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45970.581127199075</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45970.581127199075</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45970.581127199075</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45970.581127199075</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45970.581127199075</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45970.581127199075</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45970.581127199075</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45970.581127199075</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45970.581127199075</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45970.581127199075</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45970.581127199075</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45970.581127199075</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45970.581127199075</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45970.581127199075</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45970.581127199075</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45970.581127199075</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45970.581127199075</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45970.581127199075</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45970.581127199075</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45970.581127199075</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45970.581127199075</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45970.581127199075</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45970.581127199075</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45970.581127199075</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45970.581127199075</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45970.581127199075</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45970.581127199075</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45970.581127199075</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45970.581127199075</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45970.581127199075</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45970.581127199075</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45970.581127199075</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45970.581127199075</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45970.581127199075</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45970.581127199075</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45970.581127199075</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45970.581127199075</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45970.581127199075</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45970.581127199075</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45970.581127199075</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45970.581127199075</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45970.581127199075</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45970.581127199075</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45970.581127199075</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45970.581127199075</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45970.581127199075</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45970.581127199075</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45970.581127199075</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45970.581127199075</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45970.581127199075</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45970.581127199075</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45970.581127199075</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45970.581127199075</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45970.581127199075</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45970.581127199075</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45970.581127199075</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45970.581127199075</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45970.581127199075</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45970.581127199075</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45970.581127199075</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45970.581127199075</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45970.581127199075</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45970.581127199075</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45970.581127199075</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45970.581127199075</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45970.581127199075</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45970.581127199075</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45970.581127199075</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45970.581127199075</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45970.581127199075</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45970.581127199075</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45970.581127199075</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45970.581127199075</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45970.581127199075</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45970.581127199075</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45970.581127199075</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45970.581127199075</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45970.581127199075</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45970.581127199075</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45970.581127199075</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45970.581127199075</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45970.581127199075</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45970.581127199075</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45970.581127199075</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45970.581127199075</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45970.581127199075</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45970.581127199075</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45970.581127199075</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45970.581127199075</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45970.581127199075</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45970.581127199075</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45970.581127199075</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45970.581127199075</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45970.581127199075</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45970.581127199075</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45970.581127199075</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45970.581127199075</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45970.581127199075</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2025-11-09T10:56:53Z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