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49" documentId="120_S{2AC9BD13-BADA-5192-A53E-5A8FF88502F6}" xr6:coauthVersionLast="47" xr6:coauthVersionMax="47" xr10:uidLastSave="{4AB1F3DE-5E83-4413-BD2D-C9D1762EA6B8}"/>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<sst xmlns="http://schemas.openxmlformats.org/spreadsheetml/2006/main" count="181532" uniqueCount="39143">
  <si>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</si>
  <si>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</si>
  <si>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</si>
  <si>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</si>
  <si>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</si>
  <si>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</si>
  <si>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</si>
  <si>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</si>
  <si>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</si>
  <si>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</si>
  <si>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</si>
  <si>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</si>
  <si>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</si>
  <si>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</si>
  <si>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</si>
  <si>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</si>
  <si>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</si>
  <si>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</si>
  <si>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</si>
  <si>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</si>
  <si>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</si>
  <si>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</si>
  <si>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</si>
  <si>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</si>
  <si>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</si>
  <si>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</si>
  <si>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</si>
  <si>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</si>
  <si>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</si>
  <si>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</si>
  <si>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</si>
  <si>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</si>
  <si>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</si>
  <si>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</si>
  <si>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</si>
  <si>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</si>
  <si>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</si>
  <si>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</si>
  <si>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</si>
  <si>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</si>
  <si>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</si>
  <si>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</si>
  <si>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</si>
  <si>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</si>
  <si>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</si>
  <si>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</si>
  <si>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</si>
  <si>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</si>
  <si>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</si>
  <si>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</si>
  <si>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</si>
  <si>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</si>
  <si>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</si>
  <si>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</si>
  <si>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</si>
  <si>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</si>
  <si>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</si>
  <si>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</si>
  <si>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</si>
  <si>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</si>
  <si>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</si>
  <si>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</si>
  <si>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</si>
  <si>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</si>
  <si>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</si>
  <si>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</si>
  <si>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</si>
  <si>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</si>
  <si>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</si>
  <si>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</si>
  <si>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</si>
  <si>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</si>
  <si>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</si>
  <si>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</si>
  <si>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</si>
  <si>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</si>
  <si>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</si>
  <si>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</si>
  <si>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</si>
  <si>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</si>
  <si>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</si>
  <si>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</si>
  <si>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</si>
  <si>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</si>
  <si>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</si>
  <si>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</si>
  <si>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</si>
  <si>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</si>
  <si>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</si>
  <si>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</si>
  <si>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</si>
  <si>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</si>
  <si>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</si>
  <si>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</si>
  <si>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</si>
  <si>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</si>
  <si>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</si>
  <si>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</si>
  <si>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</si>
  <si>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</si>
  <si>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</si>
  <si>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</si>
  <si>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</si>
  <si>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</si>
  <si>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</si>
  <si>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</si>
  <si>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</si>
  <si>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</si>
  <si>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</si>
  <si>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</si>
  <si>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</si>
  <si>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</si>
  <si>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</si>
  <si>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</si>
  <si>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</si>
  <si>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</si>
  <si>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</si>
  <si>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</si>
  <si>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</si>
  <si>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</si>
  <si>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</si>
  <si>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</si>
  <si>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</si>
  <si>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</si>
  <si>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</si>
  <si>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</si>
  <si>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</si>
  <si>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</si>
  <si>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</si>
  <si>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</si>
  <si>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</si>
  <si>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</si>
  <si>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</si>
  <si>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</si>
  <si>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</si>
  <si>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</si>
  <si>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</si>
  <si>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</si>
  <si>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</si>
  <si>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</si>
  <si>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</si>
  <si>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</si>
  <si>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</si>
  <si>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</si>
  <si>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</si>
  <si>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</si>
  <si>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</si>
  <si>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</si>
  <si>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</si>
  <si>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</si>
  <si>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</si>
  <si>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</si>
  <si>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</si>
  <si>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</si>
  <si>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</si>
  <si>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</si>
  <si>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</si>
  <si>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</si>
  <si>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</si>
  <si>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</si>
  <si>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</si>
  <si>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</si>
  <si>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</si>
  <si>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</si>
  <si>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</si>
  <si>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</si>
  <si>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</si>
  <si>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</si>
  <si>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</si>
  <si>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</si>
  <si>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</si>
  <si>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</si>
  <si>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</si>
  <si>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</si>
  <si>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</si>
  <si>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</si>
  <si>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</si>
  <si>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</si>
  <si>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</si>
  <si>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</si>
  <si>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</si>
  <si>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</si>
  <si>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</si>
  <si>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</si>
  <si>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</si>
  <si>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</si>
  <si>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</si>
  <si>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</si>
  <si>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</si>
  <si>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</si>
  <si>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</si>
  <si>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</si>
  <si>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</si>
  <si>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</si>
  <si>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</si>
  <si>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</si>
  <si>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</si>
  <si>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</si>
  <si>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</si>
  <si>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</si>
  <si>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</si>
  <si>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</si>
  <si>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</si>
  <si>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</si>
  <si>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</si>
  <si>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</si>
  <si>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</si>
  <si>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</si>
  <si>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</si>
  <si>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</si>
  <si>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</si>
  <si>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</si>
  <si>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</si>
  <si>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</si>
  <si>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</si>
  <si>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</si>
  <si>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</si>
  <si>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</si>
  <si>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</si>
  <si>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</si>
  <si>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</si>
  <si>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</si>
  <si>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</si>
  <si>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</si>
  <si>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</si>
  <si>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</si>
  <si>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</si>
  <si>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</si>
  <si>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</si>
  <si>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</si>
  <si>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</si>
  <si>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</si>
  <si>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</si>
  <si>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</si>
  <si>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</si>
  <si>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</si>
  <si>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</si>
  <si>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</si>
  <si>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</si>
  <si>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</si>
  <si>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</si>
  <si>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</si>
  <si>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</si>
  <si>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</si>
  <si>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</si>
  <si>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</si>
  <si>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</si>
  <si>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</si>
  <si>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</si>
  <si>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</si>
  <si>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</si>
  <si>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</si>
  <si>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</si>
  <si>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</si>
  <si>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</si>
  <si>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</si>
  <si>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</si>
  <si>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</si>
  <si>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</si>
  <si>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</si>
  <si>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</si>
  <si>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</si>
  <si>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</si>
  <si>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</si>
  <si>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</si>
  <si>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</si>
  <si>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</si>
  <si>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</si>
  <si>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</si>
  <si>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</si>
  <si>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</si>
  <si>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</si>
  <si>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</si>
  <si>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</si>
  <si>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</si>
  <si>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</si>
  <si>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</si>
  <si>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</si>
  <si>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</si>
  <si>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</si>
  <si>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</si>
  <si>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</si>
  <si>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</si>
  <si>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</si>
  <si>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</si>
  <si>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</si>
  <si>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</si>
  <si>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</si>
  <si>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</si>
  <si>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</si>
  <si>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</si>
  <si>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</si>
  <si>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</si>
  <si>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</si>
  <si>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</si>
  <si>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</si>
  <si>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</si>
  <si>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</si>
  <si>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</si>
  <si>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</si>
  <si>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</si>
  <si>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</si>
  <si>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</si>
  <si>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</si>
  <si>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</si>
  <si>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</si>
  <si>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</si>
  <si>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</si>
  <si>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</si>
  <si>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</si>
  <si>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</si>
  <si>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</si>
  <si>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</si>
  <si>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</si>
  <si>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</si>
  <si>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</si>
  <si>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</si>
  <si>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</si>
  <si>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</si>
  <si>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</si>
  <si>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</si>
  <si>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</si>
  <si>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</si>
  <si>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</si>
  <si>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</si>
  <si>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</si>
  <si>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</si>
  <si>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</si>
  <si>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</si>
  <si>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</si>
  <si>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</si>
  <si>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</si>
  <si>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</si>
  <si>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</si>
  <si>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</si>
  <si>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</si>
  <si>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</si>
  <si>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</si>
  <si>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</si>
  <si>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</si>
  <si>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</si>
  <si>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</si>
  <si>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</si>
  <si>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</si>
  <si>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</si>
  <si>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</si>
  <si>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</si>
  <si>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</si>
  <si>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</si>
  <si>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</si>
  <si>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</si>
  <si>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</si>
  <si>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</si>
  <si>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</si>
  <si>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</si>
  <si>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</si>
  <si>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</si>
  <si>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</si>
  <si>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</si>
  <si>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</si>
  <si>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</si>
  <si>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</si>
  <si>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</si>
  <si>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</si>
  <si>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</si>
  <si>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</si>
  <si>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</si>
  <si>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</si>
  <si>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</si>
  <si>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</si>
  <si>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</si>
  <si>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</si>
  <si>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</si>
  <si>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</si>
  <si>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</si>
  <si>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</si>
  <si>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</si>
  <si>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</si>
  <si>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</si>
  <si>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</si>
  <si>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</si>
  <si>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</si>
  <si>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</si>
  <si>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</si>
  <si>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</si>
  <si>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</si>
  <si>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</si>
  <si>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</si>
  <si>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</si>
  <si>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</si>
  <si>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</si>
  <si>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</si>
  <si>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</si>
  <si>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</si>
  <si>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</si>
  <si>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</si>
  <si>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</si>
  <si>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</si>
  <si>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</si>
  <si>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</si>
  <si>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</si>
  <si>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</si>
  <si>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</si>
  <si>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</si>
  <si>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</si>
  <si>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</si>
  <si>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</si>
  <si>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</si>
  <si>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</si>
  <si>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</si>
  <si>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</si>
  <si>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</si>
  <si>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</si>
  <si>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</si>
  <si>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</si>
  <si>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</si>
  <si>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</si>
  <si>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</si>
  <si>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</si>
  <si>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</si>
  <si>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</si>
  <si>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</si>
  <si>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</si>
  <si>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</si>
  <si>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</si>
  <si>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</si>
  <si>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</si>
  <si>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</si>
  <si>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</si>
  <si>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</si>
  <si>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</si>
  <si>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</si>
  <si>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</si>
  <si>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</si>
  <si>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</si>
  <si>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</si>
  <si>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</si>
  <si>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</si>
  <si>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</si>
  <si>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</si>
  <si>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</si>
  <si>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</si>
  <si>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</si>
  <si>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</si>
  <si>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</si>
  <si>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</si>
  <si>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</si>
  <si>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</si>
  <si>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</si>
  <si>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</si>
  <si>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</si>
  <si>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</si>
  <si>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</si>
  <si>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</si>
  <si>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</si>
  <si>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</si>
  <si>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</si>
  <si>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</si>
  <si>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</si>
  <si>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</si>
  <si>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</si>
  <si>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</si>
  <si>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</si>
  <si>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</si>
  <si>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</si>
  <si>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</si>
  <si>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</si>
  <si>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</si>
  <si>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</si>
  <si>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</si>
  <si>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</si>
  <si>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</si>
  <si>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</si>
  <si>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</si>
  <si>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</si>
  <si>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</si>
  <si>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</si>
  <si>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</si>
  <si>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</si>
  <si>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</si>
  <si>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</si>
  <si>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</si>
  <si>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</si>
  <si>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</si>
  <si>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</si>
  <si>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</si>
  <si>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</si>
  <si>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</si>
  <si>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</si>
  <si>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</si>
  <si>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</si>
  <si>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</si>
  <si>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</si>
  <si>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</si>
  <si>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</si>
  <si>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</si>
  <si>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</si>
  <si>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</si>
  <si>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</si>
  <si>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</si>
  <si>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</si>
  <si>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</si>
  <si>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</si>
  <si>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</si>
  <si>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</si>
  <si>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</si>
  <si>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</si>
  <si>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</si>
  <si>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</si>
  <si>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</si>
  <si>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</si>
  <si>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</si>
  <si>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</si>
  <si>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</si>
  <si>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</si>
  <si>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</si>
  <si>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</si>
  <si>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</si>
  <si>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</si>
  <si>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</si>
  <si>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</si>
  <si>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</si>
  <si>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</si>
  <si>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</si>
  <si>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</si>
  <si>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</si>
  <si>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</si>
  <si>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</si>
  <si>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</si>
  <si>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</si>
  <si>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</si>
  <si>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</si>
  <si>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</si>
  <si>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</si>
  <si>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</si>
  <si>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</si>
  <si>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</si>
  <si>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</si>
  <si>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</si>
  <si>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</si>
  <si>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</si>
  <si>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</si>
  <si>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</si>
  <si>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</si>
  <si>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</si>
  <si>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</si>
  <si>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</si>
  <si>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</si>
  <si>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</si>
  <si>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</si>
  <si>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</si>
  <si>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</si>
  <si>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</si>
  <si>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</si>
  <si>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</si>
  <si>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</si>
  <si>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</si>
  <si>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</si>
  <si>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</si>
  <si>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</si>
  <si>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</si>
  <si>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</si>
  <si>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</si>
  <si>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</si>
  <si>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</si>
  <si>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</si>
  <si>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</si>
  <si>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</si>
  <si>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</si>
  <si>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</si>
  <si>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</si>
  <si>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</si>
  <si>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</si>
  <si>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</si>
  <si>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</si>
  <si>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</si>
  <si>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</si>
  <si>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</si>
  <si>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</si>
  <si>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</si>
  <si>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</si>
  <si>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</si>
  <si>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</si>
  <si>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</si>
  <si>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</si>
  <si>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</si>
  <si>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</si>
  <si>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</si>
  <si>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</si>
  <si>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</si>
  <si>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</si>
  <si>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</si>
  <si>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</si>
  <si>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</si>
  <si>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</si>
  <si>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</si>
  <si>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</si>
  <si>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</si>
  <si>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</si>
  <si>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</si>
  <si>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</si>
  <si>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</si>
  <si>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</si>
  <si>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</si>
  <si>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</si>
  <si>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</si>
  <si>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</si>
  <si>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</si>
  <si>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</si>
  <si>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</si>
  <si>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</si>
  <si>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</si>
  <si>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</si>
  <si>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</si>
  <si>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</si>
  <si>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</si>
  <si>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</si>
  <si>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</si>
  <si>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</si>
  <si>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</si>
  <si>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</si>
  <si>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</si>
  <si>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</si>
  <si>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</si>
  <si>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</si>
  <si>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</si>
  <si>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</si>
  <si>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</si>
  <si>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</si>
  <si>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</si>
  <si>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</si>
  <si>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</si>
  <si>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</si>
  <si>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</si>
  <si>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</si>
  <si>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</si>
  <si>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</si>
  <si>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</si>
  <si>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</si>
  <si>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</si>
  <si>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</si>
  <si>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</si>
  <si>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</si>
  <si>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</si>
  <si>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</si>
  <si>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</si>
  <si>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</si>
  <si>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</si>
  <si>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</si>
  <si>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</si>
  <si>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</si>
  <si>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</si>
  <si>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</si>
  <si>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</si>
  <si>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</si>
  <si>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</si>
  <si>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</si>
  <si>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</si>
  <si>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</si>
  <si>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</si>
  <si>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</si>
  <si>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</si>
  <si>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</si>
  <si>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</si>
  <si>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</si>
  <si>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</si>
  <si>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</si>
  <si>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</si>
  <si>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</si>
  <si>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</si>
  <si>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</si>
  <si>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</si>
  <si>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</si>
  <si>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</si>
  <si>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</si>
  <si>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</si>
  <si>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</si>
  <si>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</si>
  <si>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</si>
  <si>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</si>
  <si>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</si>
  <si>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</si>
  <si>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</si>
  <si>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</si>
  <si>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</si>
  <si>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</si>
  <si>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</si>
  <si>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</si>
  <si>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</si>
  <si>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</si>
  <si>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</si>
  <si>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</si>
  <si>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</si>
  <si>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</si>
  <si>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</si>
  <si>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</si>
  <si>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</si>
  <si>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</si>
  <si>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</si>
  <si>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</si>
  <si>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</si>
  <si>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</si>
  <si>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</si>
  <si>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</si>
  <si>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</si>
  <si>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</si>
  <si>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</si>
  <si>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</si>
  <si>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</si>
  <si>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</si>
  <si>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</si>
  <si>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</si>
  <si>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</si>
  <si>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</si>
  <si>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</si>
  <si>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</si>
  <si>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</si>
  <si>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</si>
  <si>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</si>
  <si>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</si>
  <si>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</si>
  <si>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</si>
  <si>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</si>
  <si>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</si>
  <si>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</si>
  <si>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</si>
  <si>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</si>
  <si>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</si>
  <si>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</si>
  <si>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</si>
  <si>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</si>
  <si>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</si>
  <si>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</si>
  <si>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</si>
  <si>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</si>
  <si>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</si>
  <si>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</si>
  <si>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</si>
  <si>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</si>
  <si>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</si>
  <si>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</si>
  <si>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</si>
  <si>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</si>
  <si>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</si>
  <si>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</si>
  <si>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</si>
  <si>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</si>
  <si>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</si>
  <si>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</si>
  <si>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</si>
  <si>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</si>
  <si>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</si>
  <si>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</si>
  <si>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</si>
  <si>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</si>
  <si>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</si>
  <si>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</si>
  <si>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</si>
  <si>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</si>
  <si>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</si>
  <si>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</si>
  <si>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</si>
  <si>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</si>
  <si>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</si>
  <si>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</si>
  <si>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</si>
  <si>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</si>
  <si>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</si>
  <si>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</si>
  <si>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</si>
  <si>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</si>
  <si>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</si>
  <si>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</si>
  <si>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</si>
  <si>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</si>
  <si>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</si>
  <si>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</si>
  <si>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</si>
  <si>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</si>
  <si>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</si>
  <si>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</si>
  <si>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</si>
  <si>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</si>
  <si>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</si>
  <si>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</si>
  <si>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</si>
  <si>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</si>
  <si>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</si>
  <si>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</si>
  <si>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</si>
  <si>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</si>
  <si>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</si>
  <si>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</si>
  <si>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</si>
  <si>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</si>
  <si>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</si>
  <si>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</si>
  <si>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</si>
  <si>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</si>
  <si>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</si>
  <si>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</si>
  <si>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</si>
  <si>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</si>
  <si>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</si>
  <si>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</si>
  <si>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</si>
  <si>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</si>
  <si>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</si>
  <si>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</si>
  <si>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</si>
  <si>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</si>
  <si>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</si>
  <si>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</si>
  <si>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</si>
  <si>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</si>
  <si>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</si>
  <si>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</si>
  <si>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</si>
  <si>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</si>
  <si>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</si>
  <si>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</si>
  <si>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</si>
  <si>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</si>
  <si>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</si>
  <si>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</si>
  <si>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</si>
  <si>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</si>
  <si>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</si>
  <si>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</si>
  <si>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</si>
  <si>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</si>
  <si>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</si>
  <si>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</si>
  <si>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</si>
  <si>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</si>
  <si>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</si>
  <si>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</si>
  <si>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</si>
  <si>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</si>
  <si>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</si>
  <si>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</si>
  <si>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</si>
  <si>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</si>
  <si>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</si>
  <si>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</si>
  <si>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</si>
  <si>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</si>
  <si>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</si>
  <si>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</si>
  <si>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</si>
  <si>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</si>
  <si>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</si>
  <si>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</si>
  <si>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</si>
  <si>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</si>
  <si>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</si>
  <si>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</si>
  <si>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</si>
  <si>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</si>
  <si>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</si>
  <si>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</si>
  <si>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</si>
  <si>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</si>
  <si>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</si>
  <si>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</si>
  <si>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</si>
  <si>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</si>
  <si>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</si>
  <si>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</si>
  <si>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</si>
  <si>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</si>
  <si>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</si>
  <si>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</si>
  <si>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</si>
  <si>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</si>
  <si>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</si>
  <si>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</si>
  <si>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</si>
  <si>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</si>
  <si>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</si>
  <si>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</si>
  <si>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</si>
  <si>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</si>
  <si>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</si>
  <si>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</si>
  <si>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</si>
  <si>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</si>
  <si>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</si>
  <si>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</si>
  <si>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</si>
  <si>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</si>
  <si>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</si>
  <si>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</si>
  <si>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</si>
  <si>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</si>
  <si>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</si>
  <si>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</si>
  <si>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</si>
  <si>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</si>
  <si>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</si>
  <si>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</si>
  <si>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</si>
  <si>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</si>
  <si>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</si>
  <si>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</si>
  <si>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</si>
  <si>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</si>
  <si>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</si>
  <si>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</si>
  <si>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</si>
  <si>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</si>
  <si>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</si>
  <si>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</si>
  <si>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</si>
  <si>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</si>
  <si>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</si>
  <si>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</si>
  <si>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</si>
  <si>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</si>
  <si>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</si>
  <si>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</si>
  <si>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</si>
  <si>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</si>
  <si>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</si>
  <si>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</si>
  <si>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</si>
  <si>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</si>
  <si>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</si>
  <si>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</si>
  <si>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</si>
  <si>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</si>
  <si>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</si>
  <si>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</si>
  <si>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</si>
  <si>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</si>
  <si>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</si>
  <si>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</si>
  <si>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</si>
  <si>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</si>
  <si>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</si>
  <si>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</si>
  <si>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</si>
  <si>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</si>
  <si>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</si>
  <si>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</si>
  <si>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</si>
  <si>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</si>
  <si>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</si>
  <si>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</si>
  <si>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</si>
  <si>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</si>
  <si>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</si>
  <si>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</si>
  <si>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</si>
  <si>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</si>
  <si>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</si>
  <si>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</si>
  <si>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</si>
  <si>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</si>
  <si>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</si>
  <si>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</si>
  <si>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</si>
  <si>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</si>
  <si>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</si>
  <si>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</si>
  <si>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</si>
  <si>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</si>
  <si>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</si>
  <si>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</si>
  <si>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</si>
  <si>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</si>
  <si>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</si>
  <si>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</si>
  <si>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</si>
  <si>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</si>
  <si>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</si>
  <si>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</si>
  <si>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</si>
  <si>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</si>
  <si>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</si>
  <si>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</si>
  <si>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</si>
  <si>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</si>
  <si>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</si>
  <si>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</si>
  <si>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</si>
  <si>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</si>
  <si>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</si>
  <si>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</si>
  <si>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</si>
  <si>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</si>
  <si>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</si>
  <si>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</si>
  <si>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</si>
  <si>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</si>
  <si>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</si>
  <si>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</si>
  <si>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</si>
  <si>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</si>
  <si>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</si>
  <si>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</si>
  <si>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</si>
  <si>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</si>
  <si>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</si>
  <si>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</si>
  <si>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</si>
  <si>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</si>
  <si>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</si>
  <si>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</si>
  <si>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</si>
  <si>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</si>
  <si>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</si>
  <si>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</si>
  <si>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</si>
  <si>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</si>
  <si>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</si>
  <si>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</si>
  <si>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</si>
  <si>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</si>
  <si>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</si>
  <si>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</si>
  <si>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</si>
  <si>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</si>
  <si>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</si>
  <si>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</si>
  <si>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</si>
  <si>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</si>
  <si>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</si>
  <si>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</si>
  <si>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</si>
  <si>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</si>
  <si>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</si>
  <si>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</si>
  <si>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</si>
  <si>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</si>
  <si>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</si>
  <si>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</si>
  <si>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</si>
  <si>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</si>
  <si>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</si>
  <si>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</si>
  <si>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</si>
  <si>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</si>
  <si>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</si>
  <si>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</si>
  <si>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</si>
  <si>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</si>
  <si>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</si>
  <si>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</si>
  <si>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</si>
  <si>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</si>
  <si>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</si>
  <si>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</si>
  <si>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</si>
  <si>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</si>
  <si>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</si>
  <si>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</si>
  <si>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</si>
  <si>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</si>
  <si>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</si>
  <si>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</si>
  <si>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</si>
  <si>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</si>
  <si>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</si>
  <si>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</si>
  <si>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</si>
  <si>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</si>
  <si>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</si>
  <si>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</si>
  <si>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</si>
  <si>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</si>
  <si>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</si>
  <si>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</si>
  <si>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</si>
  <si>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</si>
  <si>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</si>
  <si>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</si>
  <si>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</si>
  <si>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</si>
  <si>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</si>
  <si>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</si>
  <si>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</si>
  <si>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</si>
  <si>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</si>
  <si>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</si>
  <si>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</si>
  <si>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</si>
  <si>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</si>
  <si>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</si>
  <si>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</si>
  <si>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</si>
  <si>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</si>
  <si>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</si>
  <si>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</si>
  <si>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</si>
  <si>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</si>
  <si>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</si>
  <si>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</si>
  <si>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</si>
  <si>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</si>
  <si>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</si>
  <si>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</si>
  <si>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</si>
  <si>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</si>
  <si>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</si>
  <si>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</si>
  <si>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</si>
  <si>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</si>
  <si>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</si>
  <si>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</si>
  <si>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</si>
  <si>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</si>
  <si>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</si>
  <si>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</si>
  <si>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</si>
  <si>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</si>
  <si>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</si>
  <si>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</si>
  <si>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</si>
  <si>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</si>
  <si>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</si>
  <si>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</si>
  <si>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</si>
  <si>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</si>
  <si>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</si>
  <si>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</si>
  <si>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</si>
  <si>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</si>
  <si>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</si>
  <si>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</si>
  <si>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</si>
  <si>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</si>
  <si>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</si>
  <si>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</si>
  <si>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</si>
  <si>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</si>
  <si>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</si>
  <si>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</si>
  <si>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</si>
  <si>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</si>
  <si>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</si>
  <si>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</si>
  <si>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</si>
  <si>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</si>
  <si>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</si>
  <si>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</si>
  <si>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</si>
  <si>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</si>
  <si>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</si>
  <si>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</si>
  <si>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</si>
  <si>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</si>
  <si>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</si>
  <si>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</si>
  <si>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</si>
  <si>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</si>
  <si>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</si>
  <si>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</si>
  <si>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</si>
  <si>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</si>
  <si>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</si>
  <si>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</si>
  <si>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</si>
  <si>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</si>
  <si>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</si>
  <si>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</si>
  <si>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</si>
  <si>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</si>
  <si>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</si>
  <si>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</si>
  <si>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</si>
  <si>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</si>
  <si>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</si>
  <si>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</si>
  <si>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</si>
  <si>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</si>
  <si>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</si>
  <si>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</si>
  <si>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</si>
  <si>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</si>
  <si>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</si>
  <si>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</si>
  <si>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</si>
  <si>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</si>
  <si>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</si>
  <si>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</si>
  <si>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</si>
  <si>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</si>
  <si>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</si>
  <si>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</si>
  <si>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</si>
  <si>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</si>
  <si>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</si>
  <si>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</si>
  <si>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</si>
  <si>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</si>
  <si>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</si>
  <si>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</si>
  <si>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</si>
  <si>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</si>
  <si>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</si>
  <si>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</si>
  <si>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</si>
  <si>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</si>
  <si>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</si>
  <si>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</si>
  <si>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</si>
  <si>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</si>
  <si>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</si>
  <si>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</si>
  <si>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</si>
  <si>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</si>
  <si>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</si>
  <si>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</si>
  <si>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</si>
  <si>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</si>
  <si>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</si>
  <si>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</si>
  <si>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</si>
  <si>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</si>
  <si>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</si>
  <si>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</si>
  <si>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</si>
  <si>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</si>
  <si>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</si>
  <si>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</si>
  <si>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</si>
  <si>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</si>
  <si>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</si>
  <si>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</si>
  <si>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</si>
  <si>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</si>
  <si>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</si>
  <si>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</si>
  <si>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</si>
  <si>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</si>
  <si>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</si>
  <si>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</si>
  <si>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</si>
  <si>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</si>
  <si>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</si>
  <si>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</si>
  <si>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</si>
  <si>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</si>
  <si>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</si>
  <si>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</si>
  <si>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</si>
  <si>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</si>
  <si>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</si>
  <si>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</si>
  <si>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</si>
  <si>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</si>
  <si>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</si>
  <si>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</si>
  <si>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</si>
  <si>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</si>
  <si>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</si>
  <si>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</si>
  <si>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</si>
  <si>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</si>
  <si>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</si>
  <si>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</si>
  <si>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</si>
  <si>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</si>
  <si>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</si>
  <si>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</si>
  <si>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</si>
  <si>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</si>
  <si>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</si>
  <si>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</si>
  <si>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</si>
  <si>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</si>
  <si>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</si>
  <si>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</si>
  <si>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</si>
  <si>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</si>
  <si>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</si>
  <si>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</si>
  <si>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</si>
  <si>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</si>
  <si>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</si>
  <si>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</si>
  <si>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</si>
  <si>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</si>
  <si>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</si>
  <si>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</si>
  <si>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</si>
  <si>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</si>
  <si>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</si>
  <si>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</si>
  <si>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</si>
  <si>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</si>
  <si>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</si>
  <si>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</si>
  <si>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</si>
  <si>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</si>
  <si>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</si>
  <si>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</si>
  <si>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</si>
  <si>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</si>
  <si>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</si>
  <si>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</si>
  <si>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</si>
  <si>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</si>
  <si>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</si>
  <si>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</si>
  <si>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</si>
  <si>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</si>
  <si>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</si>
  <si>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</si>
  <si>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</si>
  <si>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</si>
  <si>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</si>
  <si>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</si>
  <si>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</si>
  <si>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</si>
  <si>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</si>
  <si>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</si>
  <si>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</si>
  <si>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</si>
  <si>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</si>
  <si>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</si>
  <si>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</si>
  <si>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</si>
  <si>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</si>
  <si>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</si>
  <si>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</si>
  <si>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</si>
  <si>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</si>
  <si>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</si>
  <si>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</si>
  <si>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</si>
  <si>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</si>
  <si>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</si>
  <si>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</si>
  <si>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</si>
  <si>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</si>
  <si>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</si>
  <si>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</si>
  <si>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</si>
  <si>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</si>
  <si>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</si>
  <si>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</si>
  <si>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</si>
  <si>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</si>
  <si>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</si>
  <si>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</si>
  <si>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</si>
  <si>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</si>
  <si>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</si>
  <si>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</si>
  <si>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</si>
  <si>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</si>
  <si>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</si>
  <si>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</si>
  <si>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</si>
  <si>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</si>
  <si>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</si>
  <si>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</si>
  <si>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</si>
  <si>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</si>
  <si>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</si>
  <si>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</si>
  <si>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</si>
  <si>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</si>
  <si>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</si>
  <si>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</si>
  <si>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</si>
  <si>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</si>
  <si>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</si>
  <si>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</si>
  <si>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</si>
  <si>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</si>
  <si>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</si>
  <si>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</si>
  <si>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</si>
  <si>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</si>
  <si>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</si>
  <si>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</si>
  <si>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</si>
  <si>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</si>
  <si>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</si>
  <si>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</si>
  <si>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</si>
  <si>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</si>
  <si>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</si>
  <si>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</si>
  <si>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</si>
  <si>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</si>
  <si>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</si>
  <si>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</si>
  <si>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</si>
  <si>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</si>
  <si>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</si>
  <si>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</si>
  <si>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</si>
  <si>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</si>
  <si>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</si>
  <si>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</si>
  <si>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</si>
  <si>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</si>
  <si>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</si>
  <si>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</si>
  <si>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</si>
  <si>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</si>
  <si>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</si>
  <si>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</si>
  <si>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</si>
  <si>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</si>
  <si>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</si>
  <si>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</si>
  <si>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</si>
  <si>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</si>
  <si>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</si>
  <si>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</si>
  <si>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</si>
  <si>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</si>
  <si>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</si>
  <si>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</si>
  <si>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</si>
  <si>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</si>
  <si>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</si>
  <si>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</si>
  <si>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</si>
  <si>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</si>
  <si>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</si>
  <si>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</si>
  <si>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</si>
  <si>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</si>
  <si>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</si>
  <si>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</si>
  <si>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</si>
  <si>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</si>
  <si>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</si>
  <si>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</si>
  <si>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</si>
  <si>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</si>
  <si>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</si>
  <si>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</si>
  <si>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</si>
  <si>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</si>
  <si>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</si>
  <si>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</si>
  <si>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</si>
  <si>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</si>
  <si>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</si>
  <si>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</si>
  <si>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</si>
  <si>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</si>
  <si>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</si>
  <si>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</si>
  <si>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</si>
  <si>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</si>
  <si>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</si>
  <si>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</si>
  <si>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</si>
  <si>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</si>
  <si>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</si>
  <si>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</si>
  <si>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</si>
  <si>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</si>
  <si>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</si>
  <si>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</si>
  <si>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</si>
  <si>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</si>
  <si>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</si>
  <si>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</si>
  <si>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</si>
  <si>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</si>
  <si>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</si>
  <si>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</si>
  <si>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</si>
  <si>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</si>
  <si>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</si>
  <si>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</si>
  <si>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</si>
  <si>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</si>
  <si>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</si>
  <si>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</si>
  <si>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</si>
  <si>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</si>
  <si>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</si>
  <si>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</si>
  <si>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</si>
  <si>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</si>
  <si>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</si>
  <si>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</si>
  <si>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</si>
  <si>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</si>
  <si>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</si>
  <si>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</si>
  <si>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</si>
  <si>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</si>
  <si>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</si>
  <si>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</si>
  <si>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</si>
  <si>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</si>
  <si>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</si>
  <si>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</si>
  <si>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</si>
  <si>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</si>
  <si>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</si>
  <si>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</si>
  <si>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</si>
  <si>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</si>
  <si>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</si>
  <si>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</si>
  <si>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</si>
  <si>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</si>
  <si>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</si>
  <si>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</si>
  <si>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</si>
  <si>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</si>
  <si>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</si>
  <si>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</si>
  <si>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</si>
  <si>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</si>
  <si>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</si>
  <si>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</si>
  <si>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</si>
  <si>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</si>
  <si>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</si>
  <si>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</si>
  <si>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</si>
  <si>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</si>
  <si>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</si>
  <si>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</si>
  <si>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</si>
  <si>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</si>
  <si>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</si>
  <si>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</si>
  <si>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</si>
  <si>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</si>
  <si>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</si>
  <si>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</si>
  <si>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</si>
  <si>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</si>
  <si>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</si>
  <si>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</si>
  <si>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</si>
  <si>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</si>
  <si>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</si>
  <si>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</si>
  <si>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</si>
  <si>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</si>
  <si>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</si>
  <si>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</si>
  <si>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</si>
  <si>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</si>
  <si>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</si>
  <si>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</si>
  <si>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</si>
  <si>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</si>
  <si>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</si>
  <si>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</si>
  <si>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</si>
  <si>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</si>
  <si>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</si>
  <si>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</si>
  <si>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</si>
  <si>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</si>
  <si>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</si>
  <si>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</si>
  <si>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</si>
  <si>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</si>
  <si>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</si>
  <si>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</si>
  <si>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</si>
  <si>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</si>
  <si>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</si>
  <si>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</si>
  <si>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</si>
  <si>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</si>
  <si>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</si>
  <si>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</si>
  <si>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</si>
  <si>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</si>
  <si>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</si>
  <si>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</si>
  <si>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</si>
  <si>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</si>
  <si>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</si>
  <si>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</si>
  <si>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</si>
  <si>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</si>
  <si>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</si>
  <si>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</si>
  <si>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</si>
  <si>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</si>
  <si>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</si>
  <si>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</si>
  <si>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</si>
  <si>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</si>
  <si>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</si>
  <si>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</si>
  <si>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</si>
  <si>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</si>
  <si>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</si>
  <si>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</si>
  <si>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</si>
  <si>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</si>
  <si>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</si>
  <si>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</si>
  <si>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</si>
  <si>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</si>
  <si>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</si>
  <si>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</si>
  <si>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</si>
  <si>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</si>
  <si>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</si>
  <si>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</si>
  <si>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</si>
  <si>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</si>
  <si>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</si>
  <si>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</si>
  <si>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</si>
  <si>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</si>
  <si>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</si>
  <si>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</si>
  <si>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</si>
  <si>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</si>
  <si>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</si>
  <si>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</si>
  <si>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</si>
  <si>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</si>
  <si>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</si>
  <si>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</si>
  <si>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</si>
  <si>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</si>
  <si>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</si>
  <si>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</si>
  <si>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</si>
  <si>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</si>
  <si>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</si>
  <si>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</si>
  <si>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</si>
  <si>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</si>
  <si>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</si>
  <si>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</si>
  <si>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</si>
  <si>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</si>
  <si>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</si>
  <si>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</si>
  <si>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</si>
  <si>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</si>
  <si>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</si>
  <si>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</si>
  <si>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</si>
  <si>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</si>
  <si>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</si>
  <si>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</si>
  <si>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</si>
  <si>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</si>
  <si>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</si>
  <si>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</si>
  <si>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</si>
  <si>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</si>
  <si>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</si>
  <si>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</si>
  <si>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</si>
  <si>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</si>
  <si>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</si>
  <si>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</si>
  <si>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</si>
  <si>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</si>
  <si>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</si>
  <si>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</si>
  <si>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</si>
  <si>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</si>
  <si>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</si>
  <si>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</si>
  <si>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</si>
  <si>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</si>
  <si>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</si>
  <si>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</si>
  <si>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</si>
  <si>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</si>
  <si>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</si>
  <si>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</si>
  <si>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</si>
  <si>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</si>
  <si>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</si>
  <si>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</si>
  <si>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</si>
  <si>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</si>
  <si>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</si>
  <si>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</si>
  <si>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</si>
  <si>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</si>
  <si>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</si>
  <si>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</si>
  <si>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</si>
  <si>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</si>
  <si>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</si>
  <si>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</si>
  <si>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</si>
  <si>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</si>
  <si>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</si>
  <si>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</si>
  <si>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</si>
  <si>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</si>
  <si>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</si>
  <si>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</si>
  <si>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</si>
  <si>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</si>
  <si>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</si>
  <si>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</si>
  <si>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</si>
  <si>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</si>
  <si>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</si>
  <si>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</si>
  <si>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</si>
  <si>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</si>
  <si>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</si>
  <si>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</si>
  <si>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</si>
  <si>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</si>
  <si>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</si>
  <si>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</si>
  <si>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</si>
  <si>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</si>
  <si>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</si>
  <si>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</si>
  <si>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</si>
  <si>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</si>
  <si>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</si>
  <si>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</si>
  <si>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</si>
  <si>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</si>
  <si>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</si>
  <si>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</si>
  <si>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</si>
  <si>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</si>
  <si>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</si>
  <si>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</si>
  <si>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</si>
  <si>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</si>
  <si>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</si>
  <si>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</si>
  <si>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</si>
  <si>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</si>
  <si>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</si>
  <si>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</si>
  <si>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</si>
  <si>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</si>
  <si>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</si>
  <si>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</si>
  <si>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</si>
  <si>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</si>
  <si>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</si>
  <si>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</si>
  <si>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</si>
  <si>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</si>
  <si>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</si>
  <si>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</si>
  <si>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</si>
  <si>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</si>
  <si>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</si>
  <si>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</si>
  <si>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</si>
  <si>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</si>
  <si>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</si>
  <si>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</si>
  <si>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</si>
  <si>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</si>
  <si>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</si>
  <si>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</si>
  <si>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</si>
  <si>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</si>
  <si>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</si>
  <si>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</si>
  <si>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</si>
  <si>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</si>
  <si>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</si>
  <si>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</si>
  <si>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</si>
  <si>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</si>
  <si>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</si>
  <si>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</si>
  <si>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</si>
  <si>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</si>
  <si>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</si>
  <si>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</si>
  <si>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</si>
  <si>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</si>
  <si>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</si>
  <si>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</si>
  <si>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</si>
  <si>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</si>
  <si>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</si>
  <si>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</si>
  <si>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</si>
  <si>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</si>
  <si>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</si>
  <si>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</si>
  <si>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</si>
  <si>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</si>
  <si>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</si>
  <si>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</si>
  <si>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</si>
  <si>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</si>
  <si>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</si>
  <si>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</si>
  <si>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</si>
  <si>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</si>
  <si>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</si>
  <si>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</si>
  <si>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</si>
  <si>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</si>
  <si>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</si>
  <si>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</si>
  <si>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</si>
  <si>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</si>
  <si>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</si>
  <si>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</si>
  <si>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</si>
  <si>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</si>
  <si>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</si>
  <si>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</si>
  <si>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</si>
  <si>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</si>
  <si>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</si>
  <si>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</si>
  <si>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</si>
  <si>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</si>
  <si>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</si>
  <si>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</si>
  <si>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</si>
  <si>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</si>
  <si>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</si>
  <si>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</si>
  <si>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</si>
  <si>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</si>
  <si>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</si>
  <si>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</si>
  <si>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</si>
  <si>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</si>
  <si>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</si>
  <si>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</si>
  <si>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</si>
  <si>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</si>
  <si>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</si>
  <si>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</si>
  <si>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</si>
  <si>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</si>
  <si>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</si>
  <si>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</si>
  <si>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</si>
  <si>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</si>
  <si>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</si>
  <si>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</si>
  <si>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</si>
  <si>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</si>
  <si>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</si>
  <si>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</si>
  <si>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</si>
  <si>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</si>
  <si>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</si>
  <si>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</si>
  <si>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</si>
  <si>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</si>
  <si>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</si>
  <si>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</si>
  <si>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</si>
  <si>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</si>
  <si>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</si>
  <si>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</si>
  <si>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</si>
  <si>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</si>
  <si>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</si>
  <si>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</si>
  <si>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</si>
  <si>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</si>
  <si>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</si>
  <si>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</si>
  <si>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</si>
  <si>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</si>
  <si>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</si>
  <si>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</si>
  <si>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</si>
  <si>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</si>
  <si>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</si>
  <si>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</si>
  <si>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</si>
  <si>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</si>
  <si>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</si>
  <si>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</si>
  <si>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</si>
  <si>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</si>
  <si>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</si>
  <si>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</si>
  <si>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</si>
  <si>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</si>
  <si>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</si>
  <si>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</si>
  <si>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</si>
  <si>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</si>
  <si>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</si>
  <si>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</si>
  <si>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</si>
  <si>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</si>
  <si>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</si>
  <si>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</si>
  <si>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</si>
  <si>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</si>
  <si>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</si>
  <si>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</si>
  <si>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</si>
  <si>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</si>
  <si>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</si>
  <si>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</si>
  <si>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</si>
  <si>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</si>
  <si>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</si>
  <si>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</si>
  <si>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</si>
  <si>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</si>
  <si>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</si>
  <si>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</si>
  <si>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</si>
  <si>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</si>
  <si>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</si>
  <si>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</si>
  <si>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</si>
  <si>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</si>
  <si>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</si>
  <si>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</si>
  <si>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</si>
  <si>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</si>
  <si>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</si>
  <si>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</si>
  <si>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</si>
  <si>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</si>
  <si>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</si>
  <si>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</si>
  <si>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</si>
  <si>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</si>
  <si>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</si>
  <si>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</si>
  <si>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</si>
  <si>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</si>
  <si>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</si>
  <si>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</si>
  <si>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</si>
  <si>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</si>
  <si>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</si>
  <si>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</si>
  <si>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</si>
  <si>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</si>
  <si>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</si>
  <si>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</si>
  <si>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</si>
  <si>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</si>
  <si>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</si>
  <si>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</si>
  <si>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</si>
  <si>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</si>
  <si>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</si>
  <si>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</si>
  <si>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</si>
  <si>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</si>
  <si>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</si>
  <si>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</si>
  <si>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</si>
  <si>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</si>
  <si>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</si>
  <si>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</si>
  <si>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</si>
  <si>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</si>
  <si>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</si>
  <si>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</si>
  <si>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</si>
  <si>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</si>
  <si>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</si>
  <si>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</si>
  <si>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</si>
  <si>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</si>
  <si>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</si>
  <si>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</si>
  <si>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</si>
  <si>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</si>
  <si>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</si>
  <si>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</si>
  <si>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</si>
  <si>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</si>
  <si>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</si>
  <si>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</si>
  <si>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</si>
  <si>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</si>
  <si>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</si>
  <si>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</si>
  <si>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</si>
  <si>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</si>
  <si>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</si>
  <si>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</si>
  <si>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</si>
  <si>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</si>
  <si>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</si>
  <si>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</si>
  <si>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</si>
  <si>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</si>
  <si>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</si>
  <si>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</si>
  <si>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</si>
  <si>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</si>
  <si>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</si>
  <si>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</si>
  <si>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</si>
  <si>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</si>
  <si>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</si>
  <si>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</si>
  <si>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</si>
  <si>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</si>
  <si>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</si>
  <si>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</si>
  <si>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</si>
  <si>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</si>
  <si>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</si>
  <si>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</si>
  <si>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</si>
  <si>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</si>
  <si>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</si>
  <si>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</si>
  <si>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</si>
  <si>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</si>
  <si>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</si>
  <si>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</si>
  <si>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</si>
  <si>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</si>
  <si>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</si>
  <si>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</si>
  <si>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</si>
  <si>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</si>
  <si>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</si>
  <si>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</si>
  <si>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</si>
  <si>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</si>
  <si>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</si>
  <si>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</si>
  <si>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</si>
  <si>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</si>
  <si>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</si>
  <si>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</si>
  <si>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</si>
  <si>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</si>
  <si>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</si>
  <si>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</si>
  <si>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</si>
  <si>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</si>
  <si>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</si>
  <si>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</si>
  <si>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</si>
  <si>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</si>
  <si>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</si>
  <si>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</si>
  <si>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</si>
  <si>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</si>
  <si>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</si>
  <si>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</si>
  <si>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</si>
  <si>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</si>
  <si>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</si>
  <si>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</si>
  <si>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</si>
  <si>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</si>
  <si>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</si>
  <si>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</si>
  <si>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</si>
  <si>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</si>
  <si>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</si>
  <si>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</si>
  <si>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</si>
  <si>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</si>
  <si>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</si>
  <si>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</si>
  <si>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</si>
  <si>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</si>
  <si>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</si>
  <si>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</si>
  <si>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</si>
  <si>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</si>
  <si>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</si>
  <si>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</si>
  <si>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</si>
  <si>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</si>
  <si>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</si>
  <si>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</si>
  <si>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</si>
  <si>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</si>
  <si>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</si>
  <si>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</si>
  <si>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</si>
  <si>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</si>
  <si>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</si>
  <si>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</si>
  <si>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</si>
  <si>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</si>
  <si>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</si>
  <si>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</si>
  <si>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</si>
  <si>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</si>
  <si>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</si>
  <si>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</si>
  <si>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</si>
  <si>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</si>
  <si>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</si>
  <si>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</si>
  <si>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</si>
  <si>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</si>
  <si>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</si>
  <si>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</si>
  <si>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</si>
  <si>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</si>
  <si>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</si>
  <si>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</si>
  <si>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</si>
  <si>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</si>
  <si>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</si>
  <si>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</si>
  <si>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</si>
  <si>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</si>
  <si>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</si>
  <si>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</si>
  <si>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</si>
  <si>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</si>
  <si>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</si>
  <si>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</si>
  <si>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</si>
  <si>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</si>
  <si>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</si>
  <si>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</si>
  <si>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</si>
  <si>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</si>
  <si>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</si>
  <si>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</si>
  <si>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</si>
  <si>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</si>
  <si>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</si>
  <si>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</si>
  <si>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</si>
  <si>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</si>
  <si>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</si>
  <si>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</si>
  <si>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</si>
  <si>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</si>
  <si>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</si>
  <si>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</si>
  <si>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</si>
  <si>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</si>
  <si>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</si>
  <si>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</si>
  <si>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</si>
  <si>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</si>
  <si>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</si>
  <si>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</si>
  <si>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</si>
  <si>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</si>
  <si>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</si>
  <si>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</si>
  <si>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</si>
  <si>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</si>
  <si>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</si>
  <si>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</si>
  <si>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</si>
  <si>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</si>
  <si>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</si>
  <si>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</si>
  <si>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</si>
  <si>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</si>
  <si>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</si>
  <si>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</si>
  <si>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</si>
  <si>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</si>
  <si>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</si>
  <si>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</si>
  <si>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</si>
  <si>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</si>
  <si>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</si>
  <si>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</si>
  <si>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</si>
  <si>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</si>
  <si>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</si>
  <si>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</si>
  <si>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</si>
  <si>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</si>
  <si>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</si>
  <si>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</si>
  <si>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</si>
  <si>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</si>
  <si>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</si>
  <si>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</si>
  <si>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</si>
  <si>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</si>
  <si>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</si>
  <si>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</si>
  <si>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</si>
  <si>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</si>
  <si>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</si>
  <si>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</si>
  <si>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</si>
  <si>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</si>
  <si>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</si>
  <si>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</si>
  <si>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</si>
  <si>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</si>
  <si>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</si>
  <si>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</si>
  <si>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</si>
  <si>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</si>
  <si>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</si>
  <si>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</si>
  <si>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</si>
  <si>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</si>
  <si>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</si>
  <si>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</si>
  <si>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</si>
  <si>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</si>
  <si>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</si>
  <si>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</si>
  <si>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</si>
  <si>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</si>
  <si>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</si>
  <si>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</si>
  <si>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</si>
  <si>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</si>
  <si>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</si>
  <si>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</si>
  <si>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</si>
  <si>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</si>
  <si>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</si>
  <si>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</si>
  <si>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</si>
  <si>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</si>
  <si>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</si>
  <si>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</si>
  <si>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</si>
  <si>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</si>
  <si>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</si>
  <si>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</si>
  <si>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</si>
  <si>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</si>
  <si>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</si>
  <si>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</si>
  <si>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</si>
  <si>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</si>
  <si>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</si>
  <si>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</si>
  <si>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</si>
  <si>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</si>
  <si>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</si>
  <si>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</si>
  <si>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</si>
  <si>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</si>
  <si>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</si>
  <si>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</si>
  <si>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</si>
  <si>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</si>
  <si>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</si>
  <si>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</si>
  <si>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</si>
  <si>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</si>
  <si>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</si>
  <si>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</si>
  <si>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</si>
  <si>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</si>
  <si>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</si>
  <si>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</si>
  <si>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</si>
  <si>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</si>
  <si>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</si>
  <si>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</si>
  <si>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</si>
  <si>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</si>
  <si>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</si>
  <si>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</si>
  <si>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</si>
  <si>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</si>
  <si>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</si>
  <si>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</si>
  <si>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</si>
  <si>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</si>
  <si>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</si>
  <si>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</si>
  <si>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</si>
  <si>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</si>
  <si>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</si>
  <si>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</si>
  <si>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</si>
  <si>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</si>
  <si>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</si>
  <si>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</si>
  <si>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</si>
  <si>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</si>
  <si>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</si>
  <si>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</si>
  <si>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</si>
  <si>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</si>
  <si>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</si>
  <si>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</si>
  <si>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</si>
  <si>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</si>
  <si>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</si>
  <si>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</si>
  <si>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</si>
  <si>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</si>
  <si>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</si>
  <si>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</si>
  <si>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</si>
  <si>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</si>
  <si>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</si>
  <si>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</si>
  <si>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</si>
  <si>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</si>
  <si>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</si>
  <si>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</si>
  <si>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</si>
  <si>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</si>
  <si>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</si>
  <si>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</si>
  <si>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</si>
  <si>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</si>
  <si>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</si>
  <si>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</si>
  <si>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</si>
  <si>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</si>
  <si>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</si>
  <si>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</si>
  <si>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</si>
  <si>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</si>
  <si>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</si>
  <si>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</si>
  <si>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</si>
  <si>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</si>
  <si>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</si>
  <si>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</si>
  <si>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</si>
  <si>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</si>
  <si>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</si>
  <si>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</si>
  <si>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</si>
  <si>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</si>
  <si>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</si>
  <si>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</si>
  <si>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</si>
  <si>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</si>
  <si>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</si>
  <si>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</si>
  <si>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</si>
  <si>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</si>
  <si>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</si>
  <si>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</si>
  <si>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</si>
  <si>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</si>
  <si>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</si>
  <si>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</si>
  <si>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</si>
  <si>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</si>
  <si>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</si>
  <si>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</si>
  <si>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</si>
  <si>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</si>
  <si>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</si>
  <si>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</si>
  <si>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</si>
  <si>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</si>
  <si>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</si>
  <si>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</si>
  <si>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</si>
  <si>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</si>
  <si>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</si>
  <si>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</si>
  <si>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</si>
  <si>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</si>
  <si>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</si>
  <si>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</si>
  <si>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</si>
  <si>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</si>
  <si>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</si>
  <si>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</si>
  <si>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</si>
  <si>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</si>
  <si>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</si>
  <si>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</si>
  <si>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</si>
  <si>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</si>
  <si>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</si>
  <si>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</si>
  <si>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</si>
  <si>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</si>
  <si>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</si>
  <si>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</si>
  <si>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</si>
  <si>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</si>
  <si>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</si>
  <si>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</si>
  <si>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</si>
  <si>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</si>
  <si>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</si>
  <si>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</si>
  <si>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</si>
  <si>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</si>
  <si>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</si>
  <si>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</si>
  <si>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</si>
  <si>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</si>
  <si>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</si>
  <si>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</si>
  <si>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</si>
  <si>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</si>
  <si>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</si>
  <si>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</si>
  <si>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</si>
  <si>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</si>
  <si>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</si>
  <si>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</si>
  <si>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</si>
  <si>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</si>
  <si>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</si>
  <si>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</si>
  <si>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</si>
  <si>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</si>
  <si>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</si>
  <si>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</si>
  <si>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</si>
  <si>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</si>
  <si>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</si>
  <si>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</si>
  <si>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</si>
  <si>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</si>
  <si>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</si>
  <si>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</si>
  <si>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</si>
  <si>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</si>
  <si>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</si>
  <si>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</si>
  <si>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</si>
  <si>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</si>
  <si>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</si>
  <si>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</si>
  <si>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</si>
  <si>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</si>
  <si>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</si>
  <si>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</si>
  <si>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</si>
  <si>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</si>
  <si>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</si>
  <si>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</si>
  <si>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</si>
  <si>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</si>
  <si>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</si>
  <si>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</si>
  <si>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</si>
  <si>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</si>
  <si>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</si>
  <si>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</si>
  <si>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</si>
  <si>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</si>
  <si>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</si>
  <si>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</si>
  <si>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</si>
  <si>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</si>
  <si>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</si>
  <si>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</si>
  <si>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</si>
  <si>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</si>
  <si>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</si>
  <si>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</si>
  <si>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</si>
  <si>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</si>
  <si>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</si>
  <si>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</si>
  <si>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</si>
  <si>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</si>
  <si>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</si>
  <si>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</si>
  <si>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</si>
  <si>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</si>
  <si>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</si>
  <si>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</si>
  <si>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</si>
  <si>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</si>
  <si>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</si>
  <si>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</si>
  <si>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</si>
  <si>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</si>
  <si>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</si>
  <si>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</si>
  <si>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</si>
  <si>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</si>
  <si>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</si>
  <si>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</si>
  <si>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</si>
  <si>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</si>
  <si>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</si>
  <si>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</si>
  <si>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</si>
  <si>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</si>
  <si>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</si>
  <si>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</si>
  <si>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</si>
  <si>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</si>
  <si>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</si>
  <si>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</si>
  <si>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</si>
  <si>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</si>
  <si>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</si>
  <si>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</si>
  <si>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</si>
  <si>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</si>
  <si>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</si>
  <si>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</si>
  <si>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</si>
  <si>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</si>
  <si>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</si>
  <si>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</si>
  <si>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</si>
  <si>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</si>
  <si>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</si>
  <si>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</si>
  <si>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</si>
  <si>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</si>
  <si>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</si>
  <si>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</si>
  <si>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</si>
  <si>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</si>
  <si>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</si>
  <si>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</si>
  <si>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</si>
  <si>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</si>
  <si>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</si>
  <si>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</si>
  <si>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</si>
  <si>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</si>
  <si>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</si>
  <si>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</si>
  <si>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</si>
  <si>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</si>
  <si>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</si>
  <si>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</si>
  <si>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</si>
  <si>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</si>
  <si>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</si>
  <si>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</si>
  <si>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</si>
  <si>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</si>
  <si>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</si>
  <si>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</si>
  <si>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</si>
  <si>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</si>
  <si>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</si>
  <si>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</si>
  <si>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</si>
  <si>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</si>
  <si>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</si>
  <si>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</si>
  <si>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</si>
  <si>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</si>
  <si>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</si>
  <si>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</si>
  <si>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</si>
  <si>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</si>
  <si>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</si>
  <si>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</si>
  <si>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</si>
  <si>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</si>
  <si>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</si>
  <si>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</si>
  <si>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</si>
  <si>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</si>
  <si>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</si>
  <si>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</si>
  <si>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</si>
  <si>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</si>
  <si>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</si>
  <si>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</si>
  <si>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</si>
  <si>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</si>
  <si>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</si>
  <si>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</si>
  <si>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</si>
  <si>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</si>
  <si>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</si>
  <si>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</si>
  <si>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</si>
  <si>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</si>
  <si>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</si>
  <si>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</si>
  <si>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</si>
  <si>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</si>
  <si>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</si>
  <si>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</si>
  <si>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</si>
  <si>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</si>
  <si>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</si>
  <si>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</si>
  <si>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</si>
  <si>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</si>
  <si>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</si>
  <si>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</si>
  <si>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</si>
  <si>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</si>
  <si>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</si>
  <si>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</si>
  <si>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</si>
  <si>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</si>
  <si>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</si>
  <si>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</si>
  <si>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</si>
  <si>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</si>
  <si>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</si>
  <si>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</si>
  <si>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</si>
  <si>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</si>
  <si>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</si>
  <si>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</si>
  <si>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</si>
  <si>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</si>
  <si>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</si>
  <si>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</si>
  <si>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</si>
  <si>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</si>
  <si>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</si>
  <si>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</si>
  <si>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</si>
  <si>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</si>
  <si>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</si>
  <si>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</si>
  <si>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</si>
  <si>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</si>
  <si>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</si>
  <si>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</si>
  <si>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</si>
  <si>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</si>
  <si>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</si>
  <si>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</si>
  <si>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</si>
  <si>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</si>
  <si>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</si>
  <si>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</si>
  <si>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</si>
  <si>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</si>
  <si>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</si>
  <si>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</si>
  <si>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</si>
  <si>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</si>
  <si>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</si>
  <si>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</si>
  <si>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</si>
  <si>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</si>
  <si>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</si>
  <si>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</si>
  <si>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</si>
  <si>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</si>
  <si>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</si>
  <si>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</si>
  <si>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</si>
  <si>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</si>
  <si>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</si>
  <si>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</si>
  <si>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</si>
  <si>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</si>
  <si>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</si>
  <si>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</si>
  <si>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</si>
  <si>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</si>
  <si>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</si>
  <si>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</si>
  <si>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</si>
  <si>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</si>
  <si>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</si>
  <si>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</si>
  <si>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</si>
  <si>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</si>
  <si>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</si>
  <si>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</si>
  <si>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</si>
  <si>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</si>
  <si>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</si>
  <si>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</si>
  <si>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</si>
  <si>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</si>
  <si>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</si>
  <si>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</si>
  <si>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</si>
  <si>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</si>
  <si>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</si>
  <si>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</si>
  <si>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</si>
  <si>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</si>
  <si>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</si>
  <si>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</si>
  <si>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</si>
  <si>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</si>
  <si>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</si>
  <si>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</si>
  <si>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</si>
  <si>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</si>
  <si>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</si>
  <si>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</si>
  <si>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</si>
  <si>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</si>
  <si>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</si>
  <si>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</si>
  <si>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</si>
  <si>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</si>
  <si>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</si>
  <si>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</si>
  <si>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</si>
  <si>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</si>
  <si>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</si>
  <si>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</si>
  <si>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</si>
  <si>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</si>
  <si>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</si>
  <si>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</si>
  <si>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</si>
  <si>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</si>
  <si>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</si>
  <si>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</si>
  <si>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</si>
  <si>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</si>
  <si>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</si>
  <si>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</si>
  <si>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</si>
  <si>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</si>
  <si>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</si>
  <si>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</si>
  <si>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</si>
  <si>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</si>
  <si>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</si>
  <si>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</si>
  <si>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</si>
  <si>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</si>
  <si>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</si>
  <si>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</si>
  <si>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</si>
  <si>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</si>
  <si>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</si>
  <si>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</si>
  <si>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</si>
  <si>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</si>
  <si>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</si>
  <si>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</si>
  <si>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</si>
  <si>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</si>
  <si>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</si>
  <si>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</si>
  <si>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</si>
  <si>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</si>
  <si>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</si>
  <si>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</si>
  <si>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</si>
  <si>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</si>
  <si>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</si>
  <si>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</si>
  <si>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</si>
  <si>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</si>
  <si>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</si>
  <si>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</si>
  <si>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</si>
  <si>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</si>
  <si>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</si>
  <si>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</si>
  <si>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</si>
  <si>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</si>
  <si>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</si>
  <si>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</si>
  <si>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</si>
  <si>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</si>
  <si>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</si>
  <si>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</si>
  <si>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</si>
  <si>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</si>
  <si>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</si>
  <si>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</si>
  <si>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</si>
  <si>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</si>
  <si>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</si>
  <si>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</si>
  <si>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</si>
  <si>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</si>
  <si>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</si>
  <si>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</si>
  <si>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</si>
  <si>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</si>
  <si>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</si>
  <si>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</si>
  <si>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</si>
  <si>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</si>
  <si>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</si>
  <si>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</si>
  <si>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</si>
  <si>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</si>
  <si>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</si>
  <si>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</si>
  <si>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</si>
  <si>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</si>
  <si>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</si>
  <si>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</si>
  <si>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</si>
  <si>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</si>
  <si>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</si>
  <si>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</si>
  <si>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</si>
  <si>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</si>
  <si>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</si>
  <si>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</si>
  <si>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</si>
  <si>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</si>
  <si>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</si>
  <si>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</si>
  <si>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</si>
  <si>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</si>
  <si>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</si>
  <si>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</si>
  <si>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</si>
  <si>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</si>
  <si>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</si>
  <si>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</si>
  <si>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</si>
  <si>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</si>
  <si>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</si>
  <si>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</si>
  <si>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</si>
  <si>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</si>
  <si>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</si>
  <si>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</si>
  <si>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</si>
  <si>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</si>
  <si>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</si>
  <si>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</si>
  <si>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</si>
  <si>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</si>
  <si>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</si>
  <si>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</si>
  <si>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</si>
  <si>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</si>
  <si>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</si>
  <si>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</si>
  <si>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</si>
  <si>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</si>
  <si>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</si>
  <si>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</si>
  <si>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</si>
  <si>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</si>
  <si>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</si>
  <si>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</si>
  <si>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</si>
  <si>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</si>
  <si>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</si>
  <si>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</si>
  <si>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</si>
  <si>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</si>
  <si>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</si>
  <si>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</si>
  <si>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</si>
  <si>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</si>
  <si>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</si>
  <si>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</si>
  <si>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</si>
  <si>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</si>
  <si>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</si>
  <si>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</si>
  <si>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</si>
  <si>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</si>
  <si>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</si>
  <si>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</si>
  <si>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</si>
  <si>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</si>
  <si>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</si>
  <si>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</si>
  <si>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</si>
  <si>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</si>
  <si>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</si>
  <si>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</si>
  <si>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</si>
  <si>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</si>
  <si>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</si>
  <si>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</si>
  <si>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</si>
  <si>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</si>
  <si>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</si>
  <si>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</si>
  <si>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</si>
  <si>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</si>
  <si>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</si>
  <si>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</si>
  <si>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</si>
  <si>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</si>
  <si>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</si>
  <si>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</si>
  <si>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</si>
  <si>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</si>
  <si>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</si>
  <si>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</si>
  <si>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</si>
  <si>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</si>
  <si>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</si>
  <si>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</si>
  <si>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</si>
  <si>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</si>
  <si>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</si>
  <si>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</si>
  <si>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</si>
  <si>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</si>
  <si>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</si>
  <si>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</si>
  <si>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</si>
  <si>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</si>
  <si>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</si>
  <si>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</si>
  <si>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</si>
  <si>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</si>
  <si>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</si>
  <si>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</si>
  <si>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</si>
  <si>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</si>
  <si>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</si>
  <si>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</si>
  <si>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</si>
  <si>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</si>
  <si>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</si>
  <si>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</si>
  <si>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</si>
  <si>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</si>
  <si>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</si>
  <si>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</si>
  <si>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</si>
  <si>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</si>
  <si>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</si>
  <si>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</si>
  <si>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</si>
  <si>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</si>
  <si>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</si>
  <si>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</si>
  <si>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</si>
  <si>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</si>
  <si>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</si>
  <si>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</si>
  <si>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</si>
  <si>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</si>
  <si>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</si>
  <si>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</si>
  <si>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</si>
  <si>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</si>
  <si>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</si>
  <si>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</si>
  <si>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</si>
  <si>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</si>
  <si>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</si>
  <si>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</si>
  <si>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</si>
  <si>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</si>
  <si>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</si>
  <si>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</si>
  <si>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</si>
  <si>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</si>
  <si>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</si>
  <si>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</si>
  <si>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</si>
  <si>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</si>
  <si>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</si>
  <si>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</si>
  <si>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</si>
  <si>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</si>
  <si>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</si>
  <si>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</si>
  <si>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</si>
  <si>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</si>
  <si>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</si>
  <si>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</si>
  <si>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</si>
  <si>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</si>
  <si>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</si>
  <si>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</si>
  <si>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</si>
  <si>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</si>
  <si>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</si>
  <si>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</si>
  <si>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</si>
  <si>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</si>
  <si>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</si>
  <si>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</si>
  <si>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</si>
  <si>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</si>
  <si>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</si>
  <si>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</si>
  <si>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</si>
  <si>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</si>
  <si>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</si>
  <si>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</si>
  <si>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</si>
  <si>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</si>
  <si>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</si>
  <si>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</si>
  <si>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</si>
  <si>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</si>
  <si>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</si>
  <si>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</si>
  <si>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</si>
  <si>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</si>
  <si>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</si>
  <si>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</si>
  <si>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</si>
  <si>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</si>
  <si>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</si>
  <si>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</si>
  <si>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</si>
  <si>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</si>
  <si>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</si>
  <si>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</si>
  <si>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</si>
  <si>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</si>
  <si>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</si>
  <si>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</si>
  <si>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</si>
  <si>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</si>
  <si>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</si>
  <si>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</si>
  <si>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</si>
  <si>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</si>
  <si>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</si>
  <si>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</si>
  <si>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</si>
  <si>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</si>
  <si>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</si>
  <si>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</si>
  <si>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</si>
  <si>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</si>
  <si>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</si>
  <si>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</si>
  <si>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</si>
  <si>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</si>
  <si>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</si>
  <si>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</si>
  <si>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</si>
  <si>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</si>
  <si>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</si>
  <si>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</si>
  <si>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</si>
  <si>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</si>
  <si>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</si>
  <si>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</si>
  <si>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</si>
  <si>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</si>
  <si>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</si>
  <si>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</si>
  <si>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</si>
  <si>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</si>
  <si>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</si>
  <si>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</si>
  <si>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</si>
  <si>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</si>
  <si>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</si>
  <si>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</si>
  <si>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</si>
  <si>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</si>
  <si>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</si>
  <si>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</si>
  <si>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</si>
  <si>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</si>
  <si>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</si>
  <si>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</si>
  <si>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</si>
  <si>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</si>
  <si>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</si>
  <si>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</si>
  <si>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</si>
  <si>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</si>
  <si>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</si>
  <si>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</si>
  <si>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</si>
  <si>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</si>
  <si>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</si>
  <si>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</si>
  <si>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</si>
  <si>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</si>
  <si>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</si>
  <si>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</si>
  <si>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</si>
  <si>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</si>
  <si>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</si>
  <si>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</si>
  <si>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</si>
  <si>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</si>
  <si>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</si>
  <si>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</si>
  <si>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</si>
  <si>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</si>
  <si>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</si>
  <si>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</si>
  <si>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</si>
  <si>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</si>
  <si>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</si>
  <si>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</si>
  <si>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</si>
  <si>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</si>
  <si>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</si>
  <si>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</si>
  <si>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</si>
  <si>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</si>
  <si>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</si>
  <si>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</si>
  <si>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</si>
  <si>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</si>
  <si>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</si>
  <si>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</si>
  <si>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</si>
  <si>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</si>
  <si>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</si>
  <si>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</si>
  <si>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</si>
  <si>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</si>
  <si>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</si>
  <si>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</si>
  <si>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</si>
  <si>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</si>
  <si>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</si>
  <si>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</si>
  <si>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</si>
  <si>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</si>
  <si>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</si>
  <si>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</si>
  <si>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</si>
  <si>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</si>
  <si>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</si>
  <si>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</si>
  <si>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</si>
  <si>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</si>
  <si>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</si>
  <si>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</si>
  <si>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</si>
  <si>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</si>
  <si>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</si>
  <si>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</si>
  <si>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</si>
  <si>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</si>
  <si>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</si>
  <si>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</si>
  <si>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</si>
  <si>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</si>
  <si>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</si>
  <si>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</si>
  <si>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</si>
  <si>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</si>
  <si>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</si>
  <si>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</si>
  <si>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</si>
  <si>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</si>
  <si>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</si>
  <si>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</si>
  <si>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</si>
  <si>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</si>
  <si>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</si>
  <si>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</si>
  <si>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</si>
  <si>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</si>
  <si>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</si>
  <si>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</si>
  <si>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</si>
  <si>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</si>
  <si>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</si>
  <si>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</si>
  <si>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</si>
  <si>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</si>
  <si>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</si>
  <si>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</si>
  <si>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</si>
  <si>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</si>
  <si>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</si>
  <si>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</si>
  <si>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</si>
  <si>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</si>
  <si>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</si>
  <si>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</si>
  <si>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</si>
  <si>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</si>
  <si>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</si>
  <si>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</si>
  <si>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</si>
  <si>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</si>
  <si>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</si>
  <si>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</si>
  <si>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</si>
  <si>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</si>
  <si>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</si>
  <si>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</si>
  <si>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</si>
  <si>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</si>
  <si>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</si>
  <si>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</si>
  <si>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</si>
  <si>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</si>
  <si>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</si>
  <si>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</si>
  <si>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</si>
  <si>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</si>
  <si>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</si>
  <si>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</si>
  <si>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</si>
  <si>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</si>
  <si>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</si>
  <si>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</si>
  <si>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</si>
  <si>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</si>
  <si>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</si>
  <si>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</si>
  <si>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</si>
  <si>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</si>
  <si>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</si>
  <si>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</si>
  <si>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</si>
  <si>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</si>
  <si>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</si>
  <si>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</si>
  <si>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</si>
  <si>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</si>
  <si>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</si>
  <si>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</si>
  <si>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</si>
  <si>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</si>
  <si>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</si>
  <si>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</si>
  <si>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</si>
  <si>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</si>
  <si>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</si>
  <si>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</si>
  <si>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</si>
  <si>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</si>
  <si>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</si>
  <si>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</si>
  <si>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</si>
  <si>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</si>
  <si>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</si>
  <si>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</si>
  <si>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</si>
  <si>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</si>
  <si>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</si>
  <si>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</si>
  <si>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</si>
  <si>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</si>
  <si>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</si>
  <si>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</si>
  <si>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</si>
  <si>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</si>
  <si>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</si>
  <si>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</si>
  <si>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</si>
  <si>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</si>
  <si>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</si>
  <si>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</si>
  <si>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</si>
  <si>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</si>
  <si>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</si>
  <si>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</si>
  <si>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</si>
  <si>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</si>
  <si>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</si>
  <si>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</si>
  <si>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</si>
  <si>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</si>
  <si>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</si>
  <si>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</si>
  <si>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</si>
  <si>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</si>
  <si>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</si>
  <si>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</si>
  <si>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</si>
  <si>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</si>
  <si>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</si>
  <si>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</si>
  <si>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</si>
  <si>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</si>
  <si>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</si>
  <si>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</si>
  <si>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</si>
  <si>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</si>
  <si>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</si>
  <si>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</si>
  <si>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</si>
  <si>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</si>
  <si>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</si>
  <si>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</si>
  <si>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</si>
  <si>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</si>
  <si>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</si>
  <si>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</si>
  <si>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</si>
  <si>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</si>
  <si>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</si>
  <si>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</si>
  <si>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</si>
  <si>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</si>
  <si>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</si>
  <si>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</si>
  <si>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</si>
  <si>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</si>
  <si>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</si>
  <si>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</si>
  <si>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</si>
  <si>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</si>
  <si>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</si>
  <si>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</si>
  <si>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</si>
  <si>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</si>
  <si>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</si>
  <si>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</si>
  <si>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</si>
  <si>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</si>
  <si>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</si>
  <si>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</si>
  <si>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</si>
  <si>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</si>
  <si>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</si>
  <si>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</si>
  <si>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</si>
  <si>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</si>
  <si>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</si>
  <si>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</si>
  <si>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</si>
  <si>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</si>
  <si>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</si>
  <si>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</si>
  <si>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</si>
  <si>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</si>
  <si>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</si>
  <si>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</si>
  <si>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</si>
  <si>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</si>
  <si>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</si>
  <si>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</si>
  <si>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</si>
  <si>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</si>
  <si>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</si>
  <si>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</si>
  <si>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</si>
  <si>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</si>
  <si>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</si>
  <si>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</si>
  <si>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</si>
  <si>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</si>
  <si>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</si>
  <si>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</si>
  <si>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</si>
  <si>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</si>
  <si>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</si>
  <si>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</si>
  <si>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</si>
  <si>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</si>
  <si>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</si>
  <si>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</si>
  <si>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</si>
  <si>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</si>
  <si>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</si>
  <si>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</si>
  <si>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</si>
  <si>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</si>
  <si>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</si>
  <si>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</si>
  <si>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</si>
  <si>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</si>
  <si>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</si>
  <si>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</si>
  <si>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</si>
  <si>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</si>
  <si>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</si>
  <si>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</si>
  <si>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</si>
  <si>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</si>
  <si>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</si>
  <si>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</si>
  <si>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</si>
  <si>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</si>
  <si>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</si>
  <si>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</si>
  <si>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</si>
  <si>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</si>
  <si>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</si>
  <si>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</si>
  <si>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</si>
  <si>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</si>
  <si>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</si>
  <si>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</si>
  <si>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</si>
  <si>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</si>
  <si>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</si>
  <si>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</si>
  <si>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</si>
  <si>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</si>
  <si>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</si>
  <si>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</si>
  <si>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</si>
  <si>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</si>
  <si>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</si>
  <si>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</si>
  <si>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</si>
  <si>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</si>
  <si>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</si>
  <si>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</si>
  <si>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</si>
  <si>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</si>
  <si>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</si>
  <si>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</si>
  <si>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</si>
  <si>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</si>
  <si>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</si>
  <si>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</si>
  <si>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</si>
  <si>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</si>
  <si>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</si>
  <si>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</si>
  <si>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</si>
  <si>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</si>
  <si>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</si>
  <si>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</si>
  <si>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</si>
  <si>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</si>
  <si>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</si>
  <si>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</si>
  <si>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</si>
  <si>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</si>
  <si>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</si>
  <si>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</si>
  <si>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</si>
  <si>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</si>
  <si>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</si>
  <si>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</si>
  <si>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</si>
  <si>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</si>
  <si>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</si>
  <si>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</si>
  <si>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</si>
  <si>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</si>
  <si>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</si>
  <si>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</si>
  <si>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</si>
  <si>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</si>
  <si>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</si>
  <si>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</si>
  <si>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</si>
  <si>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</si>
  <si>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</si>
  <si>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</si>
  <si>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</si>
  <si>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</si>
  <si>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</si>
  <si>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</si>
  <si>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</si>
  <si>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</si>
  <si>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</si>
  <si>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</si>
  <si>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</si>
  <si>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</si>
  <si>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</si>
  <si>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</si>
  <si>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</si>
  <si>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</si>
  <si>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</si>
  <si>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</si>
  <si>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</si>
  <si>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</si>
  <si>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</si>
  <si>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</si>
  <si>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</si>
  <si>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</si>
  <si>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</si>
  <si>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</si>
  <si>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</si>
  <si>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</si>
  <si>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</si>
  <si>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</si>
  <si>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</si>
  <si>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</si>
  <si>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</si>
  <si>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</si>
  <si>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</si>
  <si>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</si>
  <si>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</si>
  <si>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</si>
  <si>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</si>
  <si>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</si>
  <si>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</si>
  <si>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</si>
  <si>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</si>
  <si>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</si>
  <si>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</si>
  <si>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</si>
  <si>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</si>
  <si>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</si>
  <si>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</si>
  <si>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</si>
  <si>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</si>
  <si>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</si>
  <si>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</si>
  <si>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</si>
  <si>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</si>
  <si>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</si>
  <si>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</si>
  <si>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</si>
  <si>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</si>
  <si>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</si>
  <si>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</si>
  <si>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</si>
  <si>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</si>
  <si>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</si>
  <si>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</si>
  <si>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</si>
  <si>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</si>
  <si>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</si>
  <si>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</si>
  <si>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</si>
  <si>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</si>
  <si>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</si>
  <si>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</si>
  <si>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</si>
  <si>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</si>
  <si>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</si>
  <si>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</si>
  <si>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</si>
  <si>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</si>
  <si>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</si>
  <si>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</si>
  <si>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</si>
  <si>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</si>
  <si>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</si>
  <si>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</si>
  <si>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</si>
  <si>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</si>
  <si>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</si>
  <si>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</si>
  <si>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</si>
  <si>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</si>
  <si>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</si>
  <si>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</si>
  <si>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</si>
  <si>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</si>
  <si>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</si>
  <si>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</si>
  <si>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</si>
  <si>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</si>
  <si>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</si>
  <si>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</si>
  <si>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</si>
  <si>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</si>
  <si>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</si>
  <si>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</si>
  <si>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</si>
  <si>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</si>
  <si>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</si>
  <si>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</si>
  <si>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</si>
  <si>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</si>
  <si>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</si>
  <si>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</si>
  <si>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</si>
  <si>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</si>
  <si>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</si>
  <si>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</si>
  <si>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</si>
  <si>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</si>
  <si>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</si>
  <si>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</si>
  <si>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</si>
  <si>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</si>
  <si>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</si>
  <si>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</si>
  <si>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</si>
  <si>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</si>
  <si>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</si>
  <si>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</si>
  <si>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</si>
  <si>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</si>
  <si>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</si>
  <si>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</si>
  <si>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</si>
  <si>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</si>
  <si>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</si>
  <si>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</si>
  <si>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</si>
  <si>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</si>
  <si>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</si>
  <si>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</si>
  <si>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</si>
  <si>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</si>
  <si>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</si>
  <si>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</si>
  <si>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</si>
  <si>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</si>
  <si>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</si>
  <si>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</si>
  <si>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</si>
  <si>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</si>
  <si>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</si>
  <si>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</si>
  <si>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</si>
  <si>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</si>
  <si>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</si>
  <si>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</si>
  <si>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</si>
  <si>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</si>
  <si>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</si>
  <si>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</si>
  <si>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</si>
  <si>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</si>
  <si>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</si>
  <si>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</si>
  <si>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</si>
  <si>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</si>
  <si>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</si>
  <si>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</si>
  <si>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</si>
  <si>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</si>
  <si>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</si>
  <si>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</si>
  <si>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</si>
  <si>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</si>
  <si>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</si>
  <si>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</si>
  <si>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</si>
  <si>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</si>
  <si>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</si>
  <si>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</si>
  <si>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</si>
  <si>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</si>
  <si>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</si>
  <si>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</si>
  <si>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</si>
  <si>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</si>
  <si>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</si>
  <si>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</si>
  <si>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</si>
  <si>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</si>
  <si>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</si>
  <si>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</si>
  <si>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</si>
  <si>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</si>
  <si>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</si>
  <si>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</si>
  <si>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</si>
  <si>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</si>
  <si>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</si>
  <si>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</si>
  <si>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</si>
  <si>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</si>
  <si>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</si>
  <si>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</si>
  <si>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</si>
  <si>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</si>
  <si>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</si>
  <si>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</si>
  <si>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</si>
  <si>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</si>
  <si>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</si>
  <si>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</si>
  <si>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</si>
  <si>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</si>
  <si>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</si>
  <si>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</si>
  <si>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</si>
  <si>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</si>
  <si>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</si>
  <si>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</si>
  <si>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</si>
  <si>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</si>
  <si>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</si>
  <si>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</si>
  <si>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</si>
  <si>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</si>
  <si>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</si>
  <si>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</si>
  <si>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</si>
  <si>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</si>
  <si>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</si>
  <si>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</si>
  <si>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</si>
  <si>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</si>
  <si>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</si>
  <si>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</si>
  <si>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</si>
  <si>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</si>
  <si>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</si>
  <si>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</si>
  <si>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</si>
  <si>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</si>
  <si>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</si>
  <si>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</si>
  <si>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</si>
  <si>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</si>
  <si>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</si>
  <si>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</si>
  <si>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</si>
  <si>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</si>
  <si>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</si>
  <si>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</si>
  <si>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</si>
  <si>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</si>
  <si>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</si>
  <si>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</si>
  <si>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</si>
  <si>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</si>
  <si>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</si>
  <si>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</si>
  <si>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</si>
  <si>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</si>
  <si>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</si>
  <si>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</si>
  <si>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</si>
  <si>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</si>
  <si>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</si>
  <si>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</si>
  <si>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</si>
  <si>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</si>
  <si>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</si>
  <si>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</si>
  <si>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</si>
  <si>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</si>
  <si>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</si>
  <si>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</si>
  <si>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</si>
  <si>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</si>
  <si>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</si>
  <si>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</si>
  <si>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</si>
  <si>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</si>
  <si>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</si>
  <si>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</si>
  <si>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</si>
  <si>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</si>
  <si>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</si>
  <si>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</si>
  <si>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</si>
  <si>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</si>
  <si>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</si>
  <si>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</si>
  <si>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</si>
  <si>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</si>
  <si>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</si>
  <si>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</si>
  <si>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</si>
  <si>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</si>
  <si>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</si>
  <si>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</si>
  <si>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</si>
  <si>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</si>
  <si>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</si>
  <si>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</si>
  <si>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</si>
  <si>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</si>
  <si>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</si>
  <si>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</si>
  <si>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</si>
  <si>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</si>
  <si>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</si>
  <si>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</si>
  <si>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</si>
  <si>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</si>
  <si>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</si>
  <si>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</si>
  <si>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</si>
  <si>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</si>
  <si>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</si>
  <si>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</si>
  <si>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</si>
  <si>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</si>
  <si>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</si>
  <si>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</si>
  <si>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</si>
  <si>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</si>
  <si>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</si>
  <si>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</si>
  <si>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</si>
  <si>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</si>
  <si>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</si>
  <si>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</si>
  <si>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</si>
  <si>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</si>
  <si>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</si>
  <si>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</si>
  <si>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</si>
  <si>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</si>
  <si>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</si>
  <si>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</si>
  <si>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</si>
  <si>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</si>
  <si>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</si>
  <si>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</si>
  <si>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</si>
  <si>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</si>
  <si>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</si>
  <si>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</si>
  <si>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</si>
  <si>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</si>
  <si>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</si>
  <si>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</si>
  <si>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</si>
  <si>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</si>
  <si>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</si>
  <si>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</si>
  <si>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</si>
  <si>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</si>
  <si>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</si>
  <si>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</si>
  <si>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</si>
  <si>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</si>
  <si>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</si>
  <si>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</si>
  <si>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</si>
  <si>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</si>
  <si>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</si>
  <si>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</si>
  <si>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</si>
  <si>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</si>
  <si>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</si>
  <si>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</si>
  <si>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</si>
  <si>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</si>
  <si>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</si>
  <si>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</si>
  <si>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</si>
  <si>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</si>
  <si>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</si>
  <si>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</si>
  <si>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</si>
  <si>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</si>
  <si>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</si>
  <si>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</si>
  <si>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</si>
  <si>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</si>
  <si>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</si>
  <si>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</si>
  <si>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</si>
  <si>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</si>
  <si>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</si>
  <si>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</si>
  <si>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</si>
  <si>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</si>
  <si>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</si>
  <si>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</si>
  <si>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</si>
  <si>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</si>
  <si>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</si>
  <si>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</si>
  <si>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</si>
  <si>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</si>
  <si>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</si>
  <si>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</si>
  <si>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</si>
  <si>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</si>
  <si>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</si>
  <si>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</si>
  <si>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</si>
  <si>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</si>
  <si>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</si>
  <si>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</si>
  <si>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</si>
  <si>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</si>
  <si>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</si>
  <si>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</si>
  <si>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</si>
  <si>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</si>
  <si>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</si>
  <si>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</si>
  <si>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</si>
  <si>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</si>
  <si>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</si>
  <si>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</si>
  <si>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</si>
  <si>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</si>
  <si>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</si>
  <si>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</si>
  <si>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</si>
  <si>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</si>
  <si>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</si>
  <si>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</si>
  <si>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</si>
  <si>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</si>
  <si>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</si>
  <si>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</si>
  <si>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</si>
  <si>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</si>
  <si>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</si>
  <si>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</si>
  <si>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</si>
  <si>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</si>
  <si>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</si>
  <si>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</si>
  <si>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</si>
  <si>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</si>
  <si>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</si>
  <si>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</si>
  <si>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</si>
  <si>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</si>
  <si>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</si>
  <si>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</si>
  <si>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</si>
  <si>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</si>
  <si>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</si>
  <si>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</si>
  <si>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</si>
  <si>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</si>
  <si>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</si>
  <si>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</si>
  <si>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</si>
  <si>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</si>
  <si>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</si>
  <si>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</si>
  <si>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</si>
  <si>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</si>
  <si>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</si>
  <si>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</si>
  <si>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</si>
  <si>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</si>
  <si>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</si>
  <si>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</si>
  <si>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</si>
  <si>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</si>
  <si>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</si>
  <si>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</si>
  <si>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</si>
  <si>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</si>
  <si>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</si>
  <si>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</si>
  <si>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</si>
  <si>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</si>
  <si>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</si>
  <si>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</si>
  <si>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</si>
  <si>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</si>
  <si>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</si>
  <si>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</si>
  <si>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</si>
  <si>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</si>
  <si>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</si>
  <si>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</si>
  <si>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</si>
  <si>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</si>
  <si>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</si>
  <si>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</si>
  <si>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</si>
  <si>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</si>
  <si>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</si>
  <si>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</si>
  <si>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</si>
  <si>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</si>
  <si>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</si>
  <si>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</si>
  <si>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</si>
  <si>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</si>
  <si>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</si>
  <si>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</si>
  <si>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</si>
  <si>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</si>
  <si>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</si>
  <si>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</si>
  <si>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</si>
  <si>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</si>
  <si>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</si>
  <si>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</si>
  <si>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</si>
  <si>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</si>
  <si>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</si>
  <si>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</si>
  <si>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</si>
  <si>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</si>
  <si>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</si>
  <si>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</si>
  <si>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</si>
  <si>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</si>
  <si>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</si>
  <si>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</si>
  <si>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</si>
  <si>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</si>
  <si>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</si>
  <si>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</si>
  <si>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</si>
  <si>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</si>
  <si>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</si>
  <si>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</si>
  <si>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</si>
  <si>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</si>
  <si>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</si>
  <si>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</si>
  <si>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</si>
  <si>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</si>
  <si>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</si>
  <si>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</si>
  <si>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</si>
  <si>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</si>
  <si>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</si>
  <si>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</si>
  <si>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</si>
  <si>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</si>
  <si>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</si>
  <si>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</si>
  <si>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</si>
  <si>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</si>
  <si>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</si>
  <si>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</si>
  <si>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</si>
  <si>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</si>
  <si>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</si>
  <si>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</si>
  <si>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</si>
  <si>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</si>
  <si>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</si>
  <si>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</si>
  <si>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</si>
  <si>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</si>
  <si>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</si>
  <si>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</si>
  <si>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</si>
  <si>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</si>
  <si>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</si>
  <si>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</si>
  <si>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</si>
  <si>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</si>
  <si>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</si>
  <si>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</si>
  <si>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</si>
  <si>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</si>
  <si>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</si>
  <si>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</si>
  <si>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</si>
  <si>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</si>
  <si>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</si>
  <si>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</si>
  <si>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</si>
  <si>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</si>
  <si>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</si>
  <si>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</si>
  <si>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</si>
  <si>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</si>
  <si>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</si>
  <si>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</si>
  <si>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</si>
  <si>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</si>
  <si>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</si>
  <si>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</si>
  <si>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</si>
  <si>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</si>
  <si>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</si>
  <si>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</si>
  <si>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</si>
  <si>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</si>
  <si>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</si>
  <si>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</si>
  <si>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</si>
  <si>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</si>
  <si>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</si>
  <si>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</si>
  <si>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</si>
  <si>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</si>
  <si>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</si>
  <si>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</si>
  <si>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</si>
  <si>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</si>
  <si>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</si>
  <si>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</si>
  <si>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</si>
  <si>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</si>
  <si>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</si>
  <si>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</si>
  <si>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</si>
  <si>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</si>
  <si>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</si>
  <si>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</si>
  <si>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</si>
  <si>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</si>
  <si>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</si>
  <si>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</si>
  <si>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</si>
  <si>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</si>
  <si>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</si>
  <si>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</si>
  <si>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</si>
  <si>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</si>
  <si>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</si>
  <si>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</si>
  <si>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</si>
  <si>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</si>
  <si>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</si>
  <si>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</si>
  <si>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</si>
  <si>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</si>
  <si>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</si>
  <si>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</si>
  <si>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</si>
  <si>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</si>
  <si>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</si>
  <si>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</si>
  <si>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</si>
  <si>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</si>
  <si>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</si>
  <si>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</si>
  <si>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</si>
  <si>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</si>
  <si>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</si>
  <si>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</si>
  <si>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</si>
  <si>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</si>
  <si>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</si>
  <si>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</si>
  <si>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</si>
  <si>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</si>
  <si>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</si>
  <si>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</si>
  <si>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</si>
  <si>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</si>
  <si>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</si>
  <si>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</si>
  <si>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</si>
  <si>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</si>
  <si>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</si>
  <si>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</si>
  <si>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</si>
  <si>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</si>
  <si>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</si>
  <si>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</si>
  <si>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</si>
  <si>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</si>
  <si>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</si>
  <si>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</si>
  <si>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</si>
  <si>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</si>
  <si>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</si>
  <si>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</si>
  <si>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</si>
  <si>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</si>
  <si>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</si>
  <si>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</si>
  <si>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</si>
  <si>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</si>
  <si>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</si>
  <si>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</si>
  <si>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</si>
  <si>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</si>
  <si>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</si>
  <si>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</si>
  <si>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</si>
  <si>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</si>
  <si>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</si>
  <si>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</si>
  <si>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</si>
  <si>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</si>
  <si>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</si>
  <si>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</si>
  <si>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</si>
  <si>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</si>
  <si>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</si>
  <si>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</si>
  <si>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</si>
  <si>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</si>
  <si>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</si>
  <si>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</si>
  <si>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</si>
  <si>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</si>
  <si>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</si>
  <si>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</si>
  <si>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</si>
  <si>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</si>
  <si>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</si>
  <si>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</si>
  <si>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</si>
  <si>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</si>
  <si>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</si>
  <si>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</si>
  <si>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</si>
  <si>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</si>
  <si>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</si>
  <si>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</si>
  <si>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</si>
  <si>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</si>
  <si>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</si>
  <si>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</si>
  <si>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</si>
  <si>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</si>
  <si>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</si>
  <si>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</si>
  <si>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</si>
  <si>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</si>
  <si>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</si>
  <si>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</si>
  <si>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</si>
  <si>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</si>
  <si>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</si>
  <si>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</si>
  <si>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</si>
  <si>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</si>
  <si>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</si>
  <si>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</si>
  <si>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</si>
  <si>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</si>
  <si>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</si>
  <si>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</si>
  <si>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</si>
  <si>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</si>
  <si>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</si>
  <si>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</si>
  <si>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</si>
  <si>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</si>
  <si>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</si>
  <si>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</si>
  <si>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</si>
  <si>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</si>
  <si>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</si>
  <si>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</si>
  <si>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</si>
  <si>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</si>
  <si>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</si>
  <si>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</si>
  <si>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</si>
  <si>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</si>
  <si>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</si>
  <si>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</si>
  <si>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</si>
  <si>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</si>
  <si>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</si>
  <si>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</si>
  <si>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</si>
  <si>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</si>
  <si>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</si>
  <si>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</si>
  <si>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</si>
  <si>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</si>
  <si>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</si>
  <si>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</si>
  <si>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</si>
  <si>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</si>
  <si>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</si>
  <si>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</si>
  <si>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</si>
  <si>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</si>
  <si>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</si>
  <si>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</si>
  <si>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</si>
  <si>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</si>
  <si>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</si>
  <si>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</si>
  <si>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</si>
  <si>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</si>
  <si>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</si>
  <si>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</si>
  <si>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</si>
  <si>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</si>
  <si>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</si>
  <si>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</si>
  <si>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</si>
  <si>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</si>
  <si>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</si>
  <si>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</si>
  <si>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</si>
  <si>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</si>
  <si>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</si>
  <si>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</si>
  <si>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</si>
  <si>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</si>
  <si>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</si>
  <si>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</si>
  <si>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</si>
  <si>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</si>
  <si>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</si>
  <si>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</si>
  <si>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</si>
  <si>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</si>
  <si>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</si>
  <si>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</si>
  <si>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</si>
  <si>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</si>
  <si>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</si>
  <si>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</si>
  <si>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</si>
  <si>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</si>
  <si>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</si>
  <si>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</si>
  <si>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</si>
  <si>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</si>
  <si>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</si>
  <si>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</si>
  <si>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</si>
  <si>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</si>
  <si>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</si>
  <si>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</si>
  <si>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</si>
  <si>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</si>
  <si>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</si>
  <si>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</si>
  <si>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</si>
  <si>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</si>
  <si>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</si>
  <si>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</si>
  <si>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</si>
  <si>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</si>
  <si>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</si>
  <si>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</si>
  <si>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</si>
  <si>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</si>
  <si>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</si>
  <si>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</si>
  <si>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</si>
  <si>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</si>
  <si>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</si>
  <si>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</si>
  <si>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</si>
  <si>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</si>
  <si>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</si>
  <si>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</si>
  <si>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</si>
  <si>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</si>
  <si>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</si>
  <si>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</si>
  <si>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</si>
  <si>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</si>
  <si>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</si>
  <si>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</si>
  <si>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</si>
  <si>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</si>
  <si>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</si>
  <si>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</si>
  <si>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</si>
  <si>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</si>
  <si>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</si>
  <si>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</si>
  <si>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</si>
  <si>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</si>
  <si>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</si>
  <si>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</si>
  <si>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</si>
  <si>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</si>
  <si>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</si>
  <si>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</si>
  <si>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</si>
  <si>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</si>
  <si>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</si>
  <si>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</si>
  <si>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</si>
  <si>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</si>
  <si>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</si>
  <si>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</si>
  <si>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</si>
  <si>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</si>
  <si>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</si>
  <si>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</si>
  <si>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</si>
  <si>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</si>
  <si>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</si>
  <si>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</si>
  <si>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</si>
  <si>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</si>
  <si>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</si>
  <si>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</si>
  <si>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</si>
  <si>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</si>
  <si>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</si>
  <si>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</si>
  <si>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</si>
  <si>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</si>
  <si>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</si>
  <si>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</si>
  <si>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</si>
  <si>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</si>
  <si>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</si>
  <si>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</si>
  <si>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</si>
  <si>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</si>
  <si>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</si>
  <si>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</si>
  <si>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</si>
  <si>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</si>
  <si>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</si>
  <si>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</si>
  <si>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</si>
  <si>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</si>
  <si>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</si>
  <si>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</si>
  <si>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</si>
  <si>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</si>
  <si>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</si>
  <si>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</si>
  <si>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</si>
  <si>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</si>
  <si>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</si>
  <si>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</si>
  <si>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</si>
  <si>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</si>
  <si>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</si>
  <si>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</si>
  <si>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</si>
  <si>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</si>
  <si>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</si>
  <si>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</si>
  <si>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</si>
  <si>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</si>
  <si>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</si>
  <si>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</si>
  <si>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</si>
  <si>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</si>
  <si>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</si>
  <si>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</si>
  <si>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</si>
  <si>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</si>
  <si>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</si>
  <si>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</si>
  <si>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</si>
  <si>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</si>
  <si>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</si>
  <si>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</si>
  <si>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</si>
  <si>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</si>
  <si>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</si>
  <si>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</si>
  <si>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</si>
  <si>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</si>
  <si>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</si>
  <si>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</si>
  <si>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</si>
  <si>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</si>
  <si>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</si>
  <si>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</si>
  <si>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</si>
  <si>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</si>
  <si>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</si>
  <si>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</si>
  <si>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</si>
  <si>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</si>
  <si>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</si>
  <si>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</si>
  <si>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</si>
  <si>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</si>
  <si>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</si>
  <si>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</si>
  <si>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</si>
  <si>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</si>
  <si>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</si>
  <si>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</si>
  <si>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</si>
  <si>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</si>
  <si>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</si>
  <si>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</si>
  <si>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</si>
  <si>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</si>
  <si>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</si>
  <si>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</si>
  <si>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</si>
  <si>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</si>
  <si>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</si>
  <si>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</si>
  <si>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</si>
  <si>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</si>
  <si>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</si>
  <si>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</si>
  <si>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</si>
  <si>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</si>
  <si>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</si>
  <si>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</si>
  <si>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</si>
  <si>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</si>
  <si>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</si>
  <si>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</si>
  <si>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</si>
  <si>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</si>
  <si>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</si>
  <si>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</si>
  <si>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</si>
  <si>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</si>
  <si>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</si>
  <si>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</si>
  <si>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</si>
  <si>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</si>
  <si>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</si>
  <si>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</si>
  <si>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</si>
  <si>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</si>
  <si>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</si>
  <si>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</si>
  <si>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</si>
  <si>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</si>
  <si>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</si>
  <si>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</si>
  <si>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</si>
  <si>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</si>
  <si>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</si>
  <si>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</si>
  <si>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</si>
  <si>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</si>
  <si>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</si>
  <si>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</si>
  <si>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</si>
  <si>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</si>
  <si>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</si>
  <si>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</si>
  <si>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</si>
  <si>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</si>
  <si>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</si>
  <si>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</si>
  <si>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</si>
  <si>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</si>
  <si>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</si>
  <si>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</si>
  <si>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</si>
  <si>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</si>
  <si>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</si>
  <si>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</si>
  <si>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</si>
  <si>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</si>
  <si>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</si>
  <si>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</si>
  <si>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</si>
  <si>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</si>
  <si>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</si>
  <si>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</si>
  <si>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</si>
  <si>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</si>
  <si>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</si>
  <si>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</si>
  <si>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</si>
  <si>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</si>
  <si>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</si>
  <si>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</si>
  <si>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</si>
  <si>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</si>
  <si>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</si>
  <si>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</si>
  <si>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</si>
  <si>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</si>
  <si>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</si>
  <si>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</si>
  <si>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</si>
  <si>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</si>
  <si>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</si>
  <si>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</si>
  <si>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</si>
  <si>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</si>
  <si>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</si>
  <si>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</si>
  <si>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</si>
  <si>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</si>
  <si>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</si>
  <si>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</si>
  <si>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</si>
  <si>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</si>
  <si>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</si>
  <si>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</si>
  <si>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</si>
  <si>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</si>
  <si>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</si>
  <si>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</si>
  <si>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</si>
  <si>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</si>
  <si>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</si>
  <si>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</si>
  <si>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</si>
  <si>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</si>
  <si>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</si>
  <si>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</si>
  <si>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</si>
  <si>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</si>
  <si>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</si>
  <si>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</si>
  <si>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</si>
  <si>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</si>
  <si>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</si>
  <si>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</si>
  <si>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</si>
  <si>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</si>
  <si>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</si>
  <si>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</si>
  <si>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</si>
  <si>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</si>
  <si>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</si>
  <si>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</si>
  <si>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</si>
  <si>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</si>
  <si>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</si>
  <si>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</si>
  <si>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</si>
  <si>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</si>
  <si>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</si>
  <si>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</si>
  <si>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</si>
  <si>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</si>
  <si>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</si>
  <si>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</si>
  <si>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</si>
  <si>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</si>
  <si>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</si>
  <si>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</si>
  <si>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</si>
  <si>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</si>
  <si>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</si>
  <si>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</si>
  <si>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</si>
  <si>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</si>
  <si>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</si>
  <si>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</si>
  <si>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</si>
  <si>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</si>
  <si>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</si>
  <si>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</si>
  <si>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</si>
  <si>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</si>
  <si>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</si>
  <si>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</si>
  <si>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</si>
  <si>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</si>
  <si>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</si>
  <si>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</si>
  <si>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</si>
  <si>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</si>
  <si>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</si>
  <si>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</si>
  <si>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</si>
  <si>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</si>
  <si>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</si>
  <si>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</si>
  <si>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</si>
  <si>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</si>
  <si>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</si>
  <si>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</si>
  <si>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</si>
  <si>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</si>
  <si>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</si>
  <si>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</si>
  <si>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</si>
  <si>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</si>
  <si>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</si>
  <si>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</si>
  <si>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</si>
  <si>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</si>
  <si>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</si>
  <si>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</si>
  <si>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</si>
  <si>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</si>
  <si>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</si>
  <si>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</si>
  <si>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</si>
  <si>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</si>
  <si>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</si>
  <si>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</si>
  <si>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</si>
  <si>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</si>
  <si>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</si>
  <si>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</si>
  <si>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</si>
  <si>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</si>
  <si>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</si>
  <si>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</si>
  <si>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</si>
  <si>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</si>
  <si>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</si>
  <si>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</si>
  <si>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</si>
  <si>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</si>
  <si>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</si>
  <si>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</si>
  <si>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</si>
  <si>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</si>
  <si>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</si>
  <si>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</si>
  <si>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</si>
  <si>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</si>
  <si>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</si>
  <si>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</si>
  <si>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</si>
  <si>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</si>
  <si>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</si>
  <si>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</si>
  <si>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</si>
  <si>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</si>
  <si>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</si>
  <si>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</si>
  <si>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</si>
  <si>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</si>
  <si>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</si>
  <si>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</si>
  <si>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</si>
  <si>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</si>
  <si>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</si>
  <si>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</si>
  <si>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</si>
  <si>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</si>
  <si>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</si>
  <si>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</si>
  <si>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</si>
  <si>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</si>
  <si>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</si>
  <si>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</si>
  <si>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</si>
  <si>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</si>
  <si>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</si>
  <si>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</si>
  <si>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</si>
  <si>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</si>
  <si>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</si>
  <si>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</si>
  <si>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</si>
  <si>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</si>
  <si>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</si>
  <si>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</si>
  <si>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</si>
  <si>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</si>
  <si>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</si>
  <si>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</si>
  <si>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</si>
  <si>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</si>
  <si>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</si>
  <si>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</si>
  <si>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</si>
  <si>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</si>
  <si>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</si>
  <si>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</si>
  <si>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</si>
  <si>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</si>
  <si>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</si>
  <si>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</si>
  <si>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</si>
  <si>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</si>
  <si>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</si>
  <si>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</si>
  <si>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</si>
  <si>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</si>
  <si>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</si>
  <si>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</si>
  <si>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</si>
  <si>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</si>
  <si>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</si>
  <si>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</si>
  <si>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</si>
  <si>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</si>
  <si>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</si>
  <si>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</si>
  <si>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</si>
  <si>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</si>
  <si>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</si>
  <si>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</si>
  <si>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</si>
  <si>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</si>
  <si>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</si>
  <si>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</si>
  <si>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</si>
  <si>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</si>
  <si>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</si>
  <si>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</si>
  <si>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</si>
  <si>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</si>
  <si>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</si>
  <si>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</si>
  <si>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</si>
  <si>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</si>
  <si>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</si>
  <si>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</si>
  <si>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</si>
  <si>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</si>
  <si>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</si>
  <si>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</si>
  <si>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</si>
  <si>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</si>
  <si>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</si>
  <si>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</si>
  <si>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</si>
  <si>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</si>
  <si>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</si>
  <si>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</si>
  <si>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</si>
  <si>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</si>
  <si>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</si>
  <si>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</si>
  <si>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</si>
  <si>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</si>
  <si>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</si>
  <si>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</si>
  <si>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</si>
  <si>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</si>
  <si>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</si>
  <si>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</si>
  <si>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</si>
  <si>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</si>
  <si>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</si>
  <si>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</si>
  <si>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</si>
  <si>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</si>
  <si>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</si>
  <si>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</si>
  <si>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</si>
  <si>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</si>
  <si>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</si>
  <si>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</si>
  <si>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</si>
  <si>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</si>
  <si>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</si>
  <si>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</si>
  <si>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</si>
  <si>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</si>
  <si>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</si>
  <si>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</si>
  <si>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</si>
  <si>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</si>
  <si>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</si>
  <si>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</si>
  <si>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</si>
  <si>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</si>
  <si>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</si>
  <si>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</si>
  <si>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</si>
  <si>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</si>
  <si>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</si>
  <si>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</si>
  <si>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</si>
  <si>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</si>
  <si>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</si>
  <si>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</si>
  <si>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</si>
  <si>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</si>
  <si>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</si>
  <si>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</si>
  <si>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</si>
  <si>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</si>
  <si>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</si>
  <si>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</si>
  <si>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</si>
  <si>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</si>
  <si>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</si>
  <si>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</si>
  <si>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</si>
  <si>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</si>
  <si>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</si>
  <si>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</si>
  <si>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</si>
  <si>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</si>
  <si>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</si>
  <si>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</si>
  <si>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</si>
  <si>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</si>
  <si>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</si>
  <si>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</si>
  <si>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</si>
  <si>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</si>
  <si>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</si>
  <si>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</si>
  <si>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</si>
  <si>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</si>
  <si>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</si>
  <si>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</si>
  <si>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</si>
  <si>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</si>
  <si>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</si>
  <si>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</si>
  <si>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</si>
  <si>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</si>
  <si>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</si>
  <si>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</si>
  <si>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</si>
  <si>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</si>
  <si>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</si>
  <si>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</si>
  <si>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</si>
  <si>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</si>
  <si>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</si>
  <si>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</si>
  <si>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</si>
  <si>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</si>
  <si>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</si>
  <si>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</si>
  <si>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</si>
  <si>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</si>
  <si>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</si>
  <si>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</si>
  <si>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</si>
  <si>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</si>
  <si>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</si>
  <si>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</si>
  <si>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</si>
  <si>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</si>
  <si>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</si>
  <si>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</si>
  <si>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</si>
  <si>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</si>
  <si>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</si>
  <si>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</si>
  <si>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</si>
  <si>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</si>
  <si>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</si>
  <si>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</si>
  <si>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</si>
  <si>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</si>
  <si>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</si>
  <si>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</si>
  <si>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</si>
  <si>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</si>
  <si>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</si>
  <si>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</si>
  <si>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</si>
  <si>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</si>
  <si>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</si>
  <si>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</si>
  <si>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</si>
  <si>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</si>
  <si>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</si>
  <si>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</si>
  <si>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</si>
  <si>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</si>
  <si>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</si>
  <si>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</si>
  <si>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</si>
  <si>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</si>
  <si>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</si>
  <si>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</si>
  <si>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</si>
  <si>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</si>
  <si>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</si>
  <si>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</si>
  <si>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</si>
  <si>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</si>
  <si>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</si>
  <si>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</si>
  <si>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</si>
  <si>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</si>
  <si>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</si>
  <si>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</si>
  <si>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</si>
  <si>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</si>
  <si>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</si>
  <si>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</si>
  <si>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</si>
  <si>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</si>
  <si>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</si>
  <si>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</si>
  <si>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</si>
  <si>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</si>
  <si>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</si>
  <si>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</si>
  <si>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</si>
  <si>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</si>
  <si>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</si>
  <si>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</si>
  <si>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</si>
  <si>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</si>
  <si>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</si>
  <si>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</si>
  <si>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</si>
  <si>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</si>
  <si>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</si>
  <si>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</si>
  <si>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</si>
  <si>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</si>
  <si>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</si>
  <si>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</si>
  <si>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</si>
  <si>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</si>
  <si>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</si>
  <si>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</si>
  <si>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</si>
  <si>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</si>
  <si>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</si>
  <si>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</si>
  <si>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</si>
  <si>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</si>
  <si>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</si>
  <si>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</si>
  <si>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</si>
  <si>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</si>
  <si>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</si>
  <si>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</si>
  <si>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</si>
  <si>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</si>
  <si>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</si>
  <si>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</si>
  <si>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</si>
  <si>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</si>
  <si>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</si>
  <si>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</si>
  <si>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</si>
  <si>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</si>
  <si>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</si>
  <si>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</si>
  <si>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</si>
  <si>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</si>
  <si>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</si>
  <si>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</si>
  <si>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</si>
  <si>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</si>
  <si>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</si>
  <si>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</si>
  <si>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</si>
  <si>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</si>
  <si>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</si>
  <si>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</si>
  <si>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</si>
  <si>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</si>
  <si>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</si>
  <si>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</si>
  <si>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</si>
  <si>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</si>
  <si>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</si>
  <si>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</si>
  <si>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</si>
  <si>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</si>
  <si>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</si>
  <si>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</si>
  <si>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</si>
  <si>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</si>
  <si>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</si>
  <si>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</si>
  <si>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</si>
  <si>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</si>
  <si>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</si>
  <si>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</si>
  <si>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</si>
  <si>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</si>
  <si>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</si>
  <si>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</si>
  <si>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</si>
  <si>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</si>
  <si>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</si>
  <si>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</si>
  <si>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</si>
  <si>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</si>
  <si>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</si>
  <si>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</si>
  <si>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</si>
  <si>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</si>
  <si>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</si>
  <si>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</si>
  <si>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</si>
  <si>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</si>
  <si>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</si>
  <si>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</si>
  <si>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</si>
  <si>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</si>
  <si>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</si>
  <si>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</si>
  <si>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</si>
  <si>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</si>
  <si>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</si>
  <si>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</si>
  <si>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</si>
  <si>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</si>
  <si>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</si>
  <si>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</si>
  <si>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</si>
  <si>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</si>
  <si>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</si>
  <si>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</si>
  <si>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</si>
  <si>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</si>
  <si>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</si>
  <si>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</si>
  <si>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</si>
  <si>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</si>
  <si>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</si>
  <si>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</si>
  <si>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</si>
  <si>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</si>
  <si>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</si>
  <si>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</si>
  <si>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</si>
  <si>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</si>
  <si>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</si>
  <si>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</si>
  <si>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</si>
  <si>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</si>
  <si>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</si>
  <si>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</si>
  <si>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</si>
  <si>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</si>
  <si>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</si>
  <si>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</si>
  <si>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</si>
  <si>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</si>
  <si>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</si>
  <si>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</si>
  <si>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</si>
  <si>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</si>
  <si>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</si>
  <si>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</si>
  <si>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</si>
  <si>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</si>
  <si>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</si>
  <si>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</si>
  <si>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</si>
  <si>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</si>
  <si>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</si>
  <si>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</si>
  <si>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</si>
  <si>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</si>
  <si>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</si>
  <si>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</si>
  <si>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</si>
  <si>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</si>
  <si>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</si>
  <si>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</si>
  <si>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</si>
  <si>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</si>
  <si>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</si>
  <si>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</si>
  <si>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</si>
  <si>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</si>
  <si>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</si>
  <si>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</si>
  <si>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</si>
  <si>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</si>
  <si>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</si>
  <si>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</si>
  <si>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</si>
  <si>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</si>
  <si>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</si>
  <si>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</si>
  <si>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</si>
  <si>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</si>
  <si>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</si>
  <si>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</si>
  <si>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</si>
  <si>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</si>
  <si>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</si>
  <si>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</si>
  <si>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</si>
  <si>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</si>
  <si>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</si>
  <si>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</si>
  <si>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</si>
  <si>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</si>
  <si>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</si>
  <si>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</si>
  <si>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</si>
  <si>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</si>
  <si>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</si>
  <si>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</si>
  <si>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</si>
  <si>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</si>
  <si>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</si>
  <si>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</si>
  <si>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</si>
  <si>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</si>
  <si>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</si>
  <si>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</si>
  <si>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</si>
  <si>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</si>
  <si>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</si>
  <si>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</si>
  <si>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</si>
  <si>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</si>
  <si>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</si>
  <si>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</si>
  <si>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</si>
  <si>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</si>
  <si>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</si>
  <si>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</si>
  <si>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</si>
  <si>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</si>
  <si>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</si>
  <si>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</si>
  <si>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</si>
  <si>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</si>
  <si>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</si>
  <si>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</si>
  <si>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</si>
  <si>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</si>
  <si>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</si>
  <si>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</si>
  <si>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</si>
  <si>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</si>
  <si>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</si>
  <si>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</si>
  <si>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</si>
  <si>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</si>
  <si>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</si>
  <si>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</si>
  <si>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</si>
  <si>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</si>
  <si>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</si>
  <si>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</si>
  <si>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</si>
  <si>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</si>
  <si>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</si>
  <si>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</si>
  <si>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</si>
  <si>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</si>
  <si>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</si>
  <si>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</si>
  <si>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</si>
  <si>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</si>
  <si>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</si>
  <si>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</si>
  <si>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</si>
  <si>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</si>
  <si>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</si>
  <si>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</si>
  <si>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</si>
  <si>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</si>
  <si>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</si>
  <si>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</si>
  <si>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</si>
  <si>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</si>
  <si>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</si>
  <si>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</si>
  <si>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</si>
  <si>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</si>
  <si>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</si>
  <si>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</si>
  <si>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</si>
  <si>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</si>
  <si>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</si>
  <si>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</si>
  <si>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</si>
  <si>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</si>
  <si>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</si>
  <si>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</si>
  <si>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</si>
  <si>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</si>
  <si>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</si>
  <si>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</si>
  <si>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</si>
  <si>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</si>
  <si>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</si>
  <si>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</si>
  <si>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</si>
  <si>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</si>
  <si>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</si>
  <si>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</si>
  <si>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</si>
  <si>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</si>
  <si>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</si>
  <si>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</si>
  <si>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</si>
  <si>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</si>
  <si>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</si>
  <si>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</si>
  <si>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</si>
  <si>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</si>
  <si>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</si>
  <si>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</si>
  <si>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</si>
  <si>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</si>
  <si>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</si>
  <si>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</si>
  <si>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</si>
  <si>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</si>
  <si>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</si>
  <si>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</si>
  <si>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</si>
  <si>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</si>
  <si>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</si>
  <si>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</si>
  <si>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</si>
  <si>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</si>
  <si>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</si>
  <si>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</si>
  <si>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</si>
  <si>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</si>
  <si>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</si>
  <si>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</si>
  <si>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</si>
  <si>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</si>
  <si>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</si>
  <si>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</si>
  <si>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</si>
  <si>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</si>
  <si>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</si>
  <si>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</si>
  <si>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</si>
  <si>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</si>
  <si>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</si>
  <si>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</si>
  <si>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</si>
  <si>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</si>
  <si>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</si>
  <si>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</si>
  <si>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</si>
  <si>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</si>
  <si>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</si>
  <si>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</si>
  <si>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</si>
  <si>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</si>
  <si>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</si>
  <si>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</si>
  <si>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</si>
  <si>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</si>
  <si>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</si>
  <si>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</si>
  <si>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</si>
  <si>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</si>
  <si>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</si>
  <si>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</si>
  <si>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</si>
  <si>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</si>
  <si>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</si>
  <si>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</si>
  <si>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</si>
  <si>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</si>
  <si>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</si>
  <si>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</si>
  <si>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</si>
  <si>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</si>
  <si>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</si>
  <si>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</si>
  <si>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</si>
  <si>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</si>
  <si>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</si>
  <si>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</si>
  <si>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</si>
  <si>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</si>
  <si>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</si>
  <si>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</si>
  <si>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</si>
  <si>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</si>
  <si>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</si>
  <si>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</si>
  <si>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</si>
  <si>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</si>
  <si>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</si>
  <si>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</si>
  <si>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</si>
  <si>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</si>
  <si>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</si>
  <si>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</si>
  <si>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</si>
  <si>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</si>
  <si>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</si>
  <si>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</si>
  <si>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</si>
  <si>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</si>
  <si>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</si>
  <si>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</si>
  <si>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</si>
  <si>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</si>
  <si>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</si>
  <si>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</si>
  <si>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</si>
  <si>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</si>
  <si>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</si>
  <si>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</si>
  <si>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</si>
  <si>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</si>
  <si>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</si>
  <si>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</si>
  <si>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</si>
  <si>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</si>
  <si>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</si>
  <si>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</si>
  <si>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</si>
  <si>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</si>
  <si>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</si>
  <si>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</si>
  <si>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</si>
  <si>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</si>
  <si>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</si>
  <si>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</si>
  <si>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</si>
  <si>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</si>
  <si>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</si>
  <si>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</si>
  <si>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</si>
  <si>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</si>
  <si>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</si>
  <si>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</si>
  <si>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</si>
  <si>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</si>
  <si>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</si>
  <si>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</si>
  <si>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</si>
  <si>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</si>
  <si>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</si>
  <si>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</si>
  <si>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</si>
  <si>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</si>
  <si>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</si>
  <si>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</si>
  <si>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</si>
  <si>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</si>
  <si>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</si>
  <si>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</si>
  <si>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</si>
  <si>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</si>
  <si>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</si>
  <si>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</si>
  <si>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</si>
  <si>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</si>
  <si>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</si>
  <si>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</si>
  <si>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</si>
  <si>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</si>
  <si>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</si>
  <si>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</si>
  <si>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</si>
  <si>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</si>
  <si>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</si>
  <si>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</si>
  <si>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</si>
  <si>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</si>
  <si>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</si>
  <si>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</si>
  <si>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</si>
  <si>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</si>
  <si>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</si>
  <si>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</si>
  <si>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</si>
  <si>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</si>
  <si>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</si>
  <si>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</si>
  <si>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</si>
  <si>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</si>
  <si>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</si>
  <si>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</si>
  <si>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</si>
  <si>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</si>
  <si>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</si>
  <si>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</si>
  <si>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</si>
  <si>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</si>
  <si>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</si>
  <si>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</si>
  <si>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</si>
  <si>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</si>
  <si>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</si>
  <si>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</si>
  <si>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</si>
  <si>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</si>
  <si>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</si>
  <si>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</si>
  <si>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</si>
  <si>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</si>
  <si>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</si>
  <si>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</si>
  <si>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</si>
  <si>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</si>
  <si>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</si>
  <si>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</si>
  <si>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</si>
  <si>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</si>
  <si>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</si>
  <si>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</si>
  <si>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</si>
  <si>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</si>
  <si>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</si>
  <si>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</si>
  <si>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</si>
  <si>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</si>
  <si>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</si>
  <si>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</si>
  <si>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</si>
  <si>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</si>
  <si>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</si>
  <si>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</si>
  <si>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</si>
  <si>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</si>
  <si>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</si>
  <si>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</si>
  <si>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</si>
  <si>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</si>
  <si>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</si>
  <si>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</si>
  <si>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</si>
  <si>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</si>
  <si>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</si>
  <si>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</si>
  <si>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</si>
  <si>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</si>
  <si>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</si>
  <si>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</si>
  <si>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</si>
  <si>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</si>
  <si>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</si>
  <si>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</si>
  <si>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</si>
  <si>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</si>
  <si>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</si>
  <si>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</si>
  <si>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</si>
  <si>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</si>
  <si>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</si>
  <si>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</si>
  <si>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</si>
  <si>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</si>
  <si>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</si>
  <si>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</si>
  <si>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</si>
  <si>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</si>
  <si>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</si>
  <si>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</si>
  <si>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</si>
  <si>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</si>
  <si>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</si>
  <si>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</si>
  <si>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</si>
  <si>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</si>
  <si>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</si>
  <si>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</si>
  <si>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</si>
  <si>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</si>
  <si>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</si>
  <si>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</si>
  <si>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</si>
  <si>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</si>
  <si>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</si>
  <si>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</si>
  <si>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</si>
  <si>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</si>
  <si>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</si>
  <si>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</si>
  <si>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</si>
  <si>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</si>
  <si>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</si>
  <si>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</si>
  <si>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</si>
  <si>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</si>
  <si>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</si>
  <si>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</si>
  <si>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</si>
  <si>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</si>
  <si>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</si>
  <si>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</si>
  <si>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</si>
  <si>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</si>
  <si>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</si>
  <si>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</si>
  <si>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</si>
  <si>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</si>
  <si>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</si>
  <si>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</si>
  <si>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</si>
  <si>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</si>
  <si>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</si>
  <si>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</si>
  <si>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</si>
  <si>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</si>
  <si>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</si>
  <si>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</si>
  <si>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</si>
  <si>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</si>
  <si>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</si>
  <si>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</si>
  <si>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</si>
  <si>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</si>
  <si>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</si>
  <si>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</si>
  <si>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</si>
  <si>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</si>
  <si>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</si>
  <si>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</si>
  <si>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</si>
  <si>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</si>
  <si>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</si>
  <si>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</si>
  <si>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</si>
  <si>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</si>
  <si>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</si>
  <si>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</si>
  <si>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</si>
  <si>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</si>
  <si>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</si>
  <si>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</si>
  <si>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</si>
  <si>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</si>
  <si>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</si>
  <si>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</si>
  <si>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</si>
  <si>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</si>
  <si>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</si>
  <si>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</si>
  <si>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</si>
  <si>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</si>
  <si>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</si>
  <si>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</si>
  <si>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</si>
  <si>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</si>
  <si>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</si>
  <si>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</si>
  <si>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</si>
  <si>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</si>
  <si>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</si>
  <si>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</si>
  <si>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</si>
  <si>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</si>
  <si>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</si>
  <si>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</si>
  <si>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</si>
  <si>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</si>
  <si>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</si>
  <si>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</si>
  <si>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</si>
  <si>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</si>
  <si>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</si>
  <si>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</si>
  <si>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</si>
  <si>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</si>
  <si>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</si>
  <si>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</si>
  <si>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</si>
  <si>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</si>
  <si>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</si>
  <si>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</si>
  <si>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</si>
  <si>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</si>
  <si>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</si>
  <si>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</si>
  <si>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</si>
  <si>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</si>
  <si>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</si>
  <si>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</si>
  <si>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</si>
  <si>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</si>
  <si>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</si>
  <si>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</si>
  <si>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</si>
  <si>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</si>
  <si>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</si>
  <si>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</si>
  <si>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</si>
  <si>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</si>
  <si>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</si>
  <si>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</si>
  <si>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</si>
  <si>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</si>
  <si>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</si>
  <si>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</si>
  <si>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</si>
  <si>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</si>
  <si>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</si>
  <si>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</si>
  <si>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</si>
  <si>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</si>
  <si>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</si>
  <si>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</si>
  <si>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</si>
  <si>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</si>
  <si>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</si>
  <si>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</si>
  <si>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</si>
  <si>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</si>
  <si>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</si>
  <si>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</si>
  <si>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</si>
  <si>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</si>
  <si>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</si>
  <si>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</si>
  <si>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</si>
  <si>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</si>
  <si>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</si>
  <si>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</si>
  <si>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</si>
  <si>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</si>
  <si>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</si>
  <si>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</si>
  <si>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</si>
  <si>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</si>
  <si>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</si>
  <si>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</si>
  <si>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</si>
  <si>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</si>
  <si>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</si>
  <si>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</si>
  <si>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</si>
  <si>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</si>
  <si>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</si>
  <si>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</si>
  <si>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</si>
  <si>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</si>
  <si>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</si>
  <si>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</si>
  <si>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</si>
  <si>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</si>
  <si>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</si>
  <si>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</si>
  <si>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</si>
  <si>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</si>
  <si>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</si>
  <si>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</si>
  <si>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</si>
  <si>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</si>
  <si>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</si>
  <si>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</si>
  <si>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</si>
  <si>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</si>
  <si>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</si>
  <si>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</si>
  <si>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</si>
  <si>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</si>
  <si>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</si>
  <si>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</si>
  <si>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</si>
  <si>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</si>
  <si>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</si>
  <si>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</si>
  <si>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</si>
  <si>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</si>
  <si>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</si>
  <si>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</si>
  <si>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</si>
  <si>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</si>
  <si>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</si>
  <si>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</si>
  <si>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</si>
  <si>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</si>
  <si>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</si>
  <si>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</si>
  <si>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</si>
  <si>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</si>
  <si>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</si>
  <si>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</si>
  <si>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</si>
  <si>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</si>
  <si>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</si>
  <si>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</si>
  <si>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</si>
  <si>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</si>
  <si>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</si>
  <si>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</si>
  <si>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</si>
  <si>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</si>
  <si>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</si>
  <si>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</si>
  <si>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</si>
  <si>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</si>
  <si>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</si>
  <si>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</si>
  <si>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</si>
  <si>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</si>
  <si>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</si>
  <si>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</si>
  <si>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</si>
  <si>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</si>
  <si>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</si>
  <si>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</si>
  <si>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</si>
  <si>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</si>
  <si>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</si>
  <si>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</si>
  <si>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</si>
  <si>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</si>
  <si>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</si>
  <si>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</si>
  <si>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</si>
  <si>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</si>
  <si>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</si>
  <si>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</si>
  <si>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</si>
  <si>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</si>
  <si>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</si>
  <si>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</si>
  <si>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</si>
  <si>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</si>
  <si>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</si>
  <si>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</si>
  <si>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</si>
  <si>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</si>
  <si>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</si>
  <si>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</si>
  <si>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</si>
  <si>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</si>
  <si>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</si>
  <si>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</si>
  <si>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</si>
  <si>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</si>
  <si>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</si>
  <si>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</si>
  <si>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</si>
  <si>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</si>
  <si>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</si>
  <si>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</si>
  <si>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</si>
  <si>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</si>
  <si>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</si>
  <si>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</si>
  <si>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</si>
  <si>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</si>
  <si>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</si>
  <si>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</si>
  <si>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</si>
  <si>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</si>
  <si>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</si>
  <si>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</si>
  <si>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</si>
  <si>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</si>
  <si>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</si>
  <si>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</si>
  <si>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</si>
  <si>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</si>
  <si>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</si>
  <si>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</si>
  <si>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</si>
  <si>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</si>
  <si>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</si>
  <si>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</si>
  <si>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</si>
  <si>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</si>
  <si>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</si>
  <si>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</si>
  <si>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</si>
  <si>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</si>
  <si>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</si>
  <si>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</si>
  <si>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</si>
  <si>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</si>
  <si>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</si>
  <si>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</si>
  <si>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</si>
  <si>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</si>
  <si>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</si>
  <si>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</si>
  <si>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</si>
  <si>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</si>
  <si>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</si>
  <si>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</si>
  <si>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</si>
  <si>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</si>
  <si>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</si>
  <si>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</si>
  <si>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</si>
  <si>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</si>
  <si>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</si>
  <si>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</si>
  <si>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</si>
  <si>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</si>
  <si>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</si>
  <si>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</si>
  <si>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</si>
  <si>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</si>
  <si>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</si>
  <si>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</si>
  <si>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</si>
  <si>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</si>
  <si>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</si>
  <si>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</si>
  <si>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</si>
  <si>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</si>
  <si>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</si>
  <si>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</si>
  <si>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</si>
  <si>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</si>
  <si>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</si>
  <si>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</si>
  <si>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</si>
  <si>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</si>
  <si>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</si>
  <si>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</si>
  <si>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</si>
  <si>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</si>
  <si>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</si>
  <si>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</si>
  <si>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</si>
  <si>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</si>
  <si>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</si>
  <si>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</si>
  <si>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</si>
  <si>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</si>
  <si>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</si>
  <si>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</si>
  <si>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</si>
  <si>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</si>
  <si>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</si>
  <si>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</si>
  <si>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</si>
  <si>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</si>
  <si>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</si>
  <si>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</si>
  <si>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</si>
  <si>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</si>
  <si>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</si>
  <si>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</si>
  <si>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</si>
  <si>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</si>
  <si>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</si>
  <si>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</si>
  <si>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</si>
  <si>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</si>
  <si>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</si>
  <si>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</si>
  <si>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</si>
  <si>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</si>
  <si>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</si>
  <si>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</si>
  <si>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</si>
  <si>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</si>
  <si>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</si>
  <si>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</si>
  <si>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</si>
  <si>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</si>
  <si>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</si>
  <si>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</si>
  <si>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</si>
  <si>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</si>
  <si>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</si>
  <si>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</si>
  <si>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</si>
  <si>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</si>
  <si>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</si>
  <si>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</si>
  <si>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</si>
  <si>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</si>
  <si>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</si>
  <si>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</si>
  <si>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</si>
  <si>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</si>
  <si>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</si>
  <si>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</si>
  <si>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</si>
  <si>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</si>
  <si>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</si>
  <si>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</si>
  <si>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</si>
  <si>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</si>
  <si>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</si>
  <si>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</si>
  <si>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</si>
  <si>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</si>
  <si>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</si>
  <si>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</si>
  <si>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</si>
  <si>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</si>
  <si>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</si>
  <si>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</si>
  <si>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</si>
  <si>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</si>
  <si>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</si>
  <si>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</si>
  <si>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</si>
  <si>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</si>
  <si>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</si>
  <si>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</si>
  <si>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</si>
  <si>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</si>
  <si>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</si>
  <si>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</si>
  <si>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</si>
  <si>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</si>
  <si>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</si>
  <si>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</si>
  <si>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</si>
  <si>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</si>
  <si>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</si>
  <si>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</si>
  <si>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</si>
  <si>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</si>
  <si>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</si>
  <si>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</si>
  <si>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</si>
  <si>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</si>
  <si>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</si>
  <si>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</si>
  <si>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</si>
  <si>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</si>
  <si>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</si>
  <si>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</si>
  <si>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</si>
  <si>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</si>
  <si>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</si>
  <si>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</si>
  <si>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</si>
  <si>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</si>
  <si>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</si>
  <si>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</si>
  <si>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</si>
  <si>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</si>
  <si>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</si>
  <si>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</si>
  <si>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</si>
  <si>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</si>
  <si>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</si>
  <si>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</si>
  <si>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</si>
  <si>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</si>
  <si>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</si>
  <si>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</si>
  <si>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</si>
  <si>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</si>
  <si>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</si>
  <si>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</si>
  <si>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</si>
  <si>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</si>
  <si>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</si>
  <si>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</si>
  <si>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</si>
  <si>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</si>
  <si>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</si>
  <si>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</si>
  <si>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</si>
  <si>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</si>
  <si>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</si>
  <si>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</si>
  <si>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</si>
  <si>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</si>
  <si>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</si>
  <si>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</si>
  <si>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</si>
  <si>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</si>
  <si>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</si>
  <si>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</si>
  <si>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</si>
  <si>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</si>
  <si>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</si>
  <si>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</si>
  <si>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</si>
  <si>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</si>
  <si>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</si>
  <si>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</si>
  <si>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</si>
  <si>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</si>
  <si>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</si>
  <si>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</si>
  <si>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</si>
  <si>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</si>
  <si>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</si>
  <si>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</si>
  <si>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</si>
  <si>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</si>
  <si>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</si>
  <si>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</si>
  <si>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</si>
  <si>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</si>
  <si>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</si>
  <si>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</si>
  <si>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</si>
  <si>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</si>
  <si>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</si>
  <si>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</si>
  <si>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</si>
  <si>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</si>
  <si>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</si>
  <si>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</si>
  <si>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</si>
  <si>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</si>
  <si>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</si>
  <si>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</si>
  <si>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</si>
  <si>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</si>
  <si>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</si>
  <si>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</si>
  <si>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</si>
  <si>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</si>
  <si>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</si>
  <si>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</si>
  <si>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</si>
  <si>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</si>
  <si>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</si>
  <si>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</si>
  <si>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</si>
  <si>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</si>
  <si>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</si>
  <si>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</si>
  <si>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</si>
  <si>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</si>
  <si>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</si>
  <si>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</si>
  <si>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</si>
  <si>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</si>
  <si>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</si>
  <si>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</si>
  <si>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</si>
  <si>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</si>
  <si>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</si>
  <si>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</si>
  <si>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</si>
  <si>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</si>
  <si>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</si>
  <si>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</si>
  <si>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</si>
  <si>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</si>
  <si>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</si>
  <si>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</si>
  <si>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</si>
  <si>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</si>
  <si>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</si>
  <si>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</si>
  <si>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</si>
  <si>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</si>
  <si>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</si>
  <si>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</si>
  <si>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</si>
  <si>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</si>
  <si>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</si>
  <si>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</si>
  <si>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</si>
  <si>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</si>
  <si>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</si>
  <si>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</si>
  <si>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</si>
  <si>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</si>
  <si>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</si>
  <si>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</si>
  <si>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</si>
  <si>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</si>
  <si>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</si>
  <si>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</si>
  <si>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</si>
  <si>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</si>
  <si>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</si>
  <si>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</si>
  <si>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</si>
  <si>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</si>
  <si>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</si>
  <si>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</si>
  <si>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</si>
  <si>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</si>
  <si>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</si>
  <si>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</si>
  <si>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</si>
  <si>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</si>
  <si>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</si>
  <si>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</si>
  <si>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</si>
  <si>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</si>
  <si>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</si>
  <si>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</si>
  <si>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</si>
  <si>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</si>
  <si>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</si>
  <si>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</si>
  <si>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</si>
  <si>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</si>
  <si>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</si>
  <si>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</si>
  <si>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</si>
  <si>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</si>
  <si>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</si>
  <si>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</si>
  <si>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</si>
  <si>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</si>
  <si>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</si>
  <si>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</si>
  <si>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</si>
  <si>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</si>
  <si>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</si>
  <si>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</si>
  <si>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</si>
  <si>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</si>
  <si>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</si>
  <si>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</si>
  <si>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</si>
  <si>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</si>
  <si>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</si>
  <si>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</si>
  <si>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</si>
  <si>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</si>
  <si>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</si>
  <si>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</si>
  <si>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</si>
  <si>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</si>
  <si>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</si>
  <si>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</si>
  <si>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</si>
  <si>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</si>
  <si>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</si>
  <si>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</si>
  <si>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</si>
  <si>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</si>
  <si>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</si>
  <si>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</si>
  <si>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</si>
  <si>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</si>
  <si>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</si>
  <si>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</si>
  <si>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</si>
  <si>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</si>
  <si>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</si>
  <si>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</si>
  <si>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</si>
  <si>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</si>
  <si>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</si>
  <si>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</si>
  <si>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</si>
  <si>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</si>
  <si>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</si>
  <si>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</si>
  <si>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</si>
  <si>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</si>
  <si>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</si>
  <si>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</si>
  <si>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</si>
  <si>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</si>
  <si>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</si>
  <si>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</si>
  <si>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</si>
  <si>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</si>
  <si>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</si>
  <si>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</si>
  <si>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</si>
  <si>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</si>
  <si>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</si>
  <si>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</si>
  <si>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</si>
  <si>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</si>
  <si>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</si>
  <si>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</si>
  <si>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</si>
  <si>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</si>
  <si>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</si>
  <si>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</si>
  <si>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</si>
  <si>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</si>
  <si>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</si>
  <si>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</si>
  <si>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</si>
  <si>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</si>
  <si>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</si>
  <si>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</si>
  <si>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</si>
  <si>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</si>
  <si>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</si>
  <si>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</si>
  <si>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</si>
  <si>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</si>
  <si>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</si>
  <si>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</si>
  <si>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</si>
  <si>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</si>
  <si>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</si>
  <si>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</si>
  <si>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</si>
  <si>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</si>
  <si>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</si>
  <si>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</si>
  <si>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</si>
  <si>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</si>
  <si>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</si>
  <si>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</si>
  <si>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</si>
  <si>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</si>
  <si>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</si>
  <si>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</si>
  <si>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</si>
  <si>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</si>
  <si>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</si>
  <si>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</si>
  <si>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</si>
  <si>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</si>
  <si>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</si>
  <si>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</si>
  <si>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</si>
  <si>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</si>
  <si>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</si>
  <si>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</si>
  <si>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</si>
  <si>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</si>
  <si>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</si>
  <si>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</si>
  <si>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</si>
  <si>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</si>
  <si>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</si>
  <si>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</si>
  <si>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</si>
  <si>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</si>
  <si>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</si>
  <si>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</si>
  <si>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</si>
  <si>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</si>
  <si>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</si>
  <si>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</si>
  <si>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</si>
  <si>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</si>
  <si>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</si>
  <si>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</si>
  <si>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</si>
  <si>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</si>
  <si>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</si>
  <si>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</si>
  <si>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</si>
  <si>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</si>
  <si>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</si>
  <si>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</si>
  <si>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</si>
  <si>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</si>
  <si>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</si>
  <si>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</si>
  <si>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</si>
  <si>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</si>
  <si>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</si>
  <si>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</si>
  <si>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</si>
  <si>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</si>
  <si>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</si>
  <si>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</si>
  <si>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</si>
  <si>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</si>
  <si>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</si>
  <si>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</si>
  <si>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</si>
  <si>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</si>
  <si>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</si>
  <si>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</si>
  <si>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</si>
  <si>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</si>
  <si>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</si>
  <si>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</si>
  <si>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</si>
  <si>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</si>
  <si>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</si>
  <si>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</si>
  <si>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</si>
  <si>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</si>
  <si>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</si>
  <si>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</si>
  <si>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</si>
  <si>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</si>
  <si>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</si>
  <si>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</si>
  <si>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</si>
  <si>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</si>
  <si>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</si>
  <si>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</si>
  <si>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</si>
  <si>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</si>
  <si>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</si>
  <si>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</si>
  <si>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</si>
  <si>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</si>
  <si>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</si>
  <si>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</si>
  <si>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</si>
  <si>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</si>
  <si>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</si>
  <si>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</si>
  <si>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</si>
  <si>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</si>
  <si>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</si>
  <si>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</si>
  <si>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</si>
  <si>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</si>
  <si>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</si>
  <si>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</si>
  <si>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</si>
  <si>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</si>
  <si>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</si>
  <si>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</si>
  <si>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</si>
  <si>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</si>
  <si>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</si>
  <si>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</si>
  <si>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</si>
  <si>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</si>
  <si>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</si>
  <si>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</si>
  <si>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</si>
  <si>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</si>
  <si>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</si>
  <si>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</si>
  <si>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</si>
  <si>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</si>
  <si>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</si>
  <si>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</si>
  <si>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</si>
  <si>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</si>
  <si>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</si>
  <si>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</si>
  <si>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</si>
  <si>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</si>
  <si>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</si>
  <si>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</si>
  <si>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</si>
  <si>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</si>
  <si>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</si>
  <si>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</si>
  <si>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</si>
  <si>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</si>
  <si>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</si>
  <si>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</si>
  <si>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</si>
  <si>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</si>
  <si>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</si>
  <si>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</si>
  <si>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</si>
  <si>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</si>
  <si>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</si>
  <si>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</si>
  <si>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</si>
  <si>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</si>
  <si>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</si>
  <si>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</si>
  <si>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</si>
  <si>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</si>
  <si>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</si>
  <si>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</si>
  <si>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</si>
  <si>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</si>
  <si>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</si>
  <si>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</si>
  <si>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</si>
  <si>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</si>
  <si>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</si>
  <si>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</si>
  <si>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</si>
  <si>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</si>
  <si>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</si>
  <si>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</si>
  <si>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</si>
  <si>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</si>
  <si>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</si>
  <si>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</si>
  <si>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</si>
  <si>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</si>
  <si>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</si>
  <si>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</si>
  <si>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</si>
  <si>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</si>
  <si>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</si>
  <si>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</si>
  <si>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</si>
  <si>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</si>
  <si>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</si>
  <si>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</si>
  <si>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</si>
  <si>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</si>
  <si>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</si>
  <si>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</si>
  <si>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</si>
  <si>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</si>
  <si>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</si>
  <si>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</si>
  <si>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</si>
  <si>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</si>
  <si>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</si>
  <si>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</si>
  <si>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</si>
  <si>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</si>
  <si>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</si>
  <si>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</si>
  <si>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</si>
  <si>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</si>
  <si>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</si>
  <si>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</si>
  <si>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</si>
  <si>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</si>
  <si>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</si>
  <si>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</si>
  <si>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</si>
  <si>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</si>
  <si>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</si>
  <si>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</si>
  <si>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</si>
  <si>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</si>
  <si>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</si>
  <si>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</si>
  <si>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</si>
  <si>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</si>
  <si>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</si>
  <si>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</si>
  <si>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</si>
  <si>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</si>
  <si>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</si>
  <si>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</si>
  <si>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</si>
  <si>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</si>
  <si>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</si>
  <si>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</si>
  <si>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</si>
  <si>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</si>
  <si>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</si>
  <si>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</si>
  <si>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</si>
  <si>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</si>
  <si>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</si>
  <si>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</si>
  <si>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</si>
  <si>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</si>
  <si>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</si>
  <si>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</si>
  <si>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</si>
  <si>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</si>
  <si>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</si>
  <si>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</si>
  <si>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</si>
  <si>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</si>
  <si>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</si>
  <si>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</si>
  <si>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</si>
  <si>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</si>
  <si>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</si>
  <si>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</si>
  <si>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</si>
  <si>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</si>
  <si>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</si>
  <si>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</si>
  <si>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</si>
  <si>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</si>
  <si>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</si>
  <si>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</si>
  <si>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</si>
  <si>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</si>
  <si>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</si>
  <si>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</si>
  <si>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</si>
  <si>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</si>
  <si>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</si>
  <si>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</si>
  <si>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</si>
  <si>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</si>
  <si>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</si>
  <si>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</si>
  <si>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</si>
  <si>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</si>
  <si>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</si>
  <si>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</si>
  <si>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</si>
  <si>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</si>
  <si>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</si>
  <si>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</si>
  <si>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</si>
  <si>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</si>
  <si>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</si>
  <si>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</si>
  <si>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</si>
  <si>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</si>
  <si>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</si>
  <si>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</si>
  <si>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</si>
  <si>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</si>
  <si>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</si>
  <si>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</si>
  <si>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</si>
  <si>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</si>
  <si>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</si>
  <si>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</si>
  <si>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</si>
  <si>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</si>
  <si>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</si>
  <si>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</si>
  <si>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</si>
  <si>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</si>
  <si>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</si>
  <si>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</si>
  <si>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</si>
  <si>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</si>
  <si>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</si>
  <si>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</si>
  <si>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</si>
  <si>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</si>
  <si>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</si>
  <si>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</si>
  <si>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</si>
  <si>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</si>
  <si>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</si>
  <si>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</si>
  <si>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</si>
  <si>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</si>
  <si>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</si>
  <si>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</si>
  <si>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</si>
  <si>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</si>
  <si>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</si>
  <si>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</si>
  <si>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</si>
  <si>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</si>
  <si>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</si>
  <si>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</si>
  <si>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</si>
  <si>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</si>
  <si>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</si>
  <si>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</si>
  <si>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</si>
  <si>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</si>
  <si>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</si>
  <si>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</si>
  <si>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</si>
  <si>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</si>
  <si>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</si>
  <si>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</si>
  <si>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</si>
  <si>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</si>
  <si>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</si>
  <si>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</si>
  <si>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</si>
  <si>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</si>
  <si>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</si>
  <si>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</si>
  <si>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</si>
  <si>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</si>
  <si>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</si>
  <si>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</si>
  <si>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</si>
  <si>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</si>
  <si>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</si>
  <si>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</si>
  <si>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</si>
  <si>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</si>
  <si>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</si>
  <si>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</si>
  <si>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</si>
  <si>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</si>
  <si>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</si>
  <si>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</si>
  <si>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</si>
  <si>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</si>
  <si>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</si>
  <si>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</si>
  <si>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</si>
  <si>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</si>
  <si>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</si>
  <si>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</si>
  <si>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</si>
  <si>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</si>
  <si>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</si>
  <si>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</si>
  <si>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</si>
  <si>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</si>
  <si>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</si>
  <si>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</si>
  <si>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</si>
  <si>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</si>
  <si>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</si>
  <si>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</si>
  <si>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</si>
  <si>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</si>
  <si>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</si>
  <si>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</si>
  <si>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</si>
  <si>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</si>
  <si>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</si>
  <si>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</si>
  <si>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</si>
  <si>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</si>
  <si>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</si>
  <si>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</si>
  <si>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</si>
  <si>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</si>
  <si>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</si>
  <si>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</si>
  <si>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</si>
  <si>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</si>
  <si>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</si>
  <si>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</si>
  <si>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</si>
  <si>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</si>
  <si>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</si>
  <si>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</si>
  <si>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</si>
  <si>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</si>
  <si>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</si>
  <si>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</si>
  <si>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</si>
  <si>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</si>
  <si>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</si>
  <si>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</si>
  <si>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</si>
  <si>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</si>
  <si>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</si>
  <si>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</si>
  <si>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</si>
  <si>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</si>
  <si>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</si>
  <si>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</si>
  <si>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</si>
  <si>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</si>
  <si>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</si>
  <si>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</si>
  <si>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</si>
  <si>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</si>
  <si>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</si>
  <si>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</si>
  <si>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</si>
  <si>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</si>
  <si>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</si>
  <si>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</si>
  <si>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</si>
  <si>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</si>
  <si>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</si>
  <si>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</si>
  <si>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</si>
  <si>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</si>
  <si>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</si>
  <si>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</si>
  <si>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</si>
  <si>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</si>
  <si>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</si>
  <si>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</si>
  <si>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</si>
  <si>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</si>
  <si>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</si>
  <si>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</si>
  <si>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</si>
  <si>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</si>
  <si>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</si>
  <si>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</si>
  <si>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</si>
  <si>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</si>
  <si>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</si>
  <si>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</si>
  <si>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</si>
  <si>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</si>
  <si>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</si>
  <si>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</si>
  <si>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</si>
  <si>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</si>
  <si>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</si>
  <si>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</si>
  <si>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</si>
  <si>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</si>
  <si>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</si>
  <si>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</si>
  <si>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</si>
  <si>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</si>
  <si>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</si>
  <si>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</si>
  <si>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</si>
  <si>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</si>
  <si>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</si>
  <si>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</si>
  <si>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</si>
  <si>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</si>
  <si>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</si>
  <si>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</si>
  <si>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</si>
  <si>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</si>
  <si>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</si>
  <si>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</si>
  <si>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</si>
  <si>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</si>
  <si>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</si>
  <si>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</si>
  <si>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</si>
  <si>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</si>
  <si>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</si>
  <si>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</si>
  <si>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</si>
  <si>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</si>
  <si>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</si>
  <si>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</si>
  <si>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</si>
  <si>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</si>
  <si>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</si>
  <si>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</si>
  <si>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</si>
  <si>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</si>
  <si>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</si>
  <si>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</si>
  <si>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</si>
  <si>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</si>
  <si>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</si>
  <si>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</si>
  <si>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</si>
  <si>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</si>
  <si>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</si>
  <si>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</si>
  <si>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</si>
  <si>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</si>
  <si>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</si>
  <si>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</si>
  <si>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</si>
  <si>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</si>
  <si>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</si>
  <si>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</si>
  <si>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</si>
  <si>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</si>
  <si>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</si>
  <si>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</si>
  <si>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</si>
  <si>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</si>
  <si>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</si>
  <si>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</si>
  <si>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</si>
  <si>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</si>
  <si>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</si>
  <si>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</si>
  <si>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</si>
  <si>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</si>
  <si>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</si>
  <si>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</si>
  <si>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</si>
  <si>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</si>
  <si>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</si>
  <si>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</si>
  <si>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</si>
  <si>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</si>
  <si>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</si>
  <si>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</si>
  <si>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</si>
  <si>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</si>
  <si>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</si>
  <si>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</si>
  <si>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</si>
  <si>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</si>
  <si>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</si>
  <si>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</si>
  <si>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</si>
  <si>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</si>
  <si>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</si>
  <si>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</si>
  <si>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</si>
  <si>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</si>
  <si>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</si>
  <si>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</si>
  <si>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</si>
  <si>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</si>
  <si>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</si>
  <si>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</si>
  <si>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</si>
  <si>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</si>
  <si>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</si>
  <si>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</si>
  <si>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</si>
  <si>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</si>
  <si>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</si>
  <si>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</si>
  <si>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</si>
  <si>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</si>
  <si>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</si>
  <si>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</si>
  <si>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</si>
  <si>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</si>
  <si>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</si>
  <si>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</si>
  <si>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</si>
  <si>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</si>
  <si>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</si>
  <si>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</si>
  <si>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</si>
  <si>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</si>
  <si>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</si>
  <si>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</si>
  <si>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</si>
  <si>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</si>
  <si>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</si>
  <si>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</si>
  <si>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</si>
  <si>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</si>
  <si>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</si>
  <si>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</si>
  <si>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</si>
  <si>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</si>
  <si>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</si>
  <si>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</si>
  <si>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</si>
  <si>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</si>
  <si>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</si>
  <si>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</si>
  <si>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</si>
  <si>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</si>
  <si>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</si>
  <si>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</si>
  <si>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</si>
  <si>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</si>
  <si>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</si>
  <si>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</si>
  <si>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</si>
  <si>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</si>
  <si>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</si>
  <si>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</si>
  <si>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</si>
  <si>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</si>
  <si>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</si>
  <si>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</si>
  <si>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</si>
  <si>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</si>
  <si>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</si>
  <si>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</si>
  <si>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</si>
  <si>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</si>
  <si>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</si>
  <si>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</si>
  <si>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</si>
  <si>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</si>
  <si>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</si>
  <si>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</si>
  <si>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</si>
  <si>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</si>
  <si>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</si>
  <si>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</si>
  <si>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</si>
  <si>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</si>
  <si>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</si>
  <si>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</si>
  <si>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</si>
  <si>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</si>
  <si>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</si>
  <si>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</si>
  <si>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</si>
  <si>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</si>
  <si>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</si>
  <si>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</si>
  <si>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</si>
  <si>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</si>
  <si>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</si>
  <si>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</si>
  <si>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</si>
  <si>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</si>
  <si>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</si>
  <si>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</si>
  <si>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</si>
  <si>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</si>
  <si>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</si>
  <si>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</si>
  <si>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</si>
  <si>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</si>
  <si>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</si>
  <si>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</si>
  <si>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</si>
  <si>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</si>
  <si>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</si>
  <si>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</si>
  <si>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</si>
  <si>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</si>
  <si>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</si>
  <si>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</si>
  <si>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</si>
  <si>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</si>
  <si>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</si>
  <si>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</si>
  <si>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</si>
  <si>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</si>
  <si>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</si>
  <si>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</si>
  <si>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</si>
  <si>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</si>
  <si>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</si>
  <si>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</si>
  <si>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</si>
  <si>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</si>
  <si>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</si>
  <si>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</si>
  <si>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</si>
  <si>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</si>
  <si>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</si>
  <si>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</si>
  <si>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</si>
  <si>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</si>
  <si>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</si>
  <si>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</si>
  <si>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</si>
  <si>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</si>
  <si>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</si>
  <si>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</si>
  <si>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</si>
  <si>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</si>
  <si>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</si>
  <si>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</si>
  <si>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</si>
  <si>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</si>
  <si>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</si>
  <si>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</si>
  <si>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</si>
  <si>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</si>
  <si>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</si>
  <si>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</si>
  <si>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</si>
  <si>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</si>
  <si>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</si>
  <si>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</si>
  <si>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</si>
  <si>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</si>
  <si>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</si>
  <si>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</si>
  <si>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</si>
  <si>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</si>
  <si>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</si>
  <si>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</si>
  <si>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</si>
  <si>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</si>
  <si>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</si>
  <si>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</si>
  <si>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</si>
  <si>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</si>
  <si>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</si>
  <si>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</si>
  <si>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</si>
  <si>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</si>
  <si>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</si>
  <si>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</si>
  <si>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</si>
  <si>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</si>
  <si>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</si>
  <si>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</si>
  <si>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</si>
  <si>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</si>
  <si>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</si>
  <si>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</si>
  <si>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</si>
  <si>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</si>
  <si>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</si>
  <si>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</si>
  <si>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</si>
  <si>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</si>
  <si>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</si>
  <si>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</si>
  <si>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</si>
  <si>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</si>
  <si>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</si>
  <si>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</si>
  <si>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</si>
  <si>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</si>
  <si>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</si>
  <si>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</si>
  <si>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</si>
  <si>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</si>
  <si>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</si>
  <si>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</si>
  <si>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</si>
  <si>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</si>
  <si>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</si>
  <si>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</si>
  <si>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</si>
  <si>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</si>
  <si>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</si>
  <si>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</si>
  <si>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</si>
  <si>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</si>
  <si>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</si>
  <si>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</si>
  <si>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</si>
  <si>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</si>
  <si>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</si>
  <si>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</si>
  <si>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</si>
  <si>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</si>
  <si>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</si>
  <si>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</si>
  <si>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</si>
  <si>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</si>
  <si>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</si>
  <si>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</si>
  <si>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</si>
  <si>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</si>
  <si>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</si>
  <si>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</si>
  <si>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</si>
  <si>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</si>
  <si>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</si>
  <si>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</si>
  <si>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</si>
  <si>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</si>
  <si>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</si>
  <si>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</si>
  <si>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</si>
  <si>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</si>
  <si>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</si>
  <si>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</si>
  <si>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</si>
  <si>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</si>
  <si>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</si>
  <si>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</si>
  <si>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</si>
  <si>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</si>
  <si>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</si>
  <si>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</si>
  <si>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</si>
  <si>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</si>
  <si>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</si>
  <si>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</si>
  <si>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</si>
  <si>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</si>
  <si>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</si>
  <si>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</si>
  <si>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</si>
  <si>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</si>
  <si>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</si>
  <si>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</si>
  <si>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</si>
  <si>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</si>
  <si>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</si>
  <si>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</si>
  <si>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</si>
  <si>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</si>
  <si>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</si>
  <si>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</si>
  <si>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</si>
  <si>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</si>
  <si>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</si>
  <si>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</si>
  <si>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</si>
  <si>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</si>
  <si>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</si>
  <si>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</si>
  <si>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</si>
  <si>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</si>
  <si>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</si>
  <si>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</si>
  <si>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</si>
  <si>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</si>
  <si>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</si>
  <si>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</si>
  <si>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</si>
  <si>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</si>
  <si>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</si>
  <si>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</si>
  <si>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</si>
  <si>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</si>
  <si>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</si>
  <si>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</si>
  <si>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</si>
  <si>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</si>
  <si>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</si>
  <si>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</si>
  <si>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</si>
  <si>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</si>
  <si>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</si>
  <si>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</si>
  <si>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</si>
  <si>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</si>
  <si>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</si>
  <si>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</si>
  <si>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</si>
  <si>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</si>
  <si>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</si>
  <si>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</si>
  <si>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</si>
  <si>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</si>
  <si>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</si>
  <si>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</si>
  <si>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</si>
  <si>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</si>
  <si>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</si>
  <si>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</si>
  <si>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</si>
  <si>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</si>
  <si>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</si>
  <si>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</si>
  <si>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</si>
  <si>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</si>
  <si>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</si>
  <si>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</si>
  <si>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</si>
  <si>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</si>
  <si>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</si>
  <si>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</si>
  <si>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</si>
  <si>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</si>
  <si>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</si>
  <si>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</si>
  <si>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</si>
  <si>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</si>
  <si>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</si>
  <si>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</si>
  <si>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</si>
  <si>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</si>
  <si>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</si>
  <si>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</si>
  <si>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</si>
  <si>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</si>
  <si>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</si>
  <si>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</si>
  <si>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</si>
  <si>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</si>
  <si>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</si>
  <si>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</si>
  <si>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</si>
  <si>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</si>
  <si>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</si>
  <si>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</si>
  <si>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</si>
  <si>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</si>
  <si>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</si>
  <si>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</si>
  <si>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</si>
  <si>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</si>
  <si>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</si>
  <si>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</si>
  <si>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</si>
  <si>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</si>
  <si>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</si>
  <si>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</si>
  <si>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</si>
  <si>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</si>
  <si>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</si>
  <si>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</si>
  <si>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</si>
  <si>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</si>
  <si>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</si>
  <si>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</si>
  <si>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</si>
  <si>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</si>
  <si>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</si>
  <si>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</si>
  <si>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</si>
  <si>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</si>
  <si>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</si>
  <si>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</si>
  <si>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</si>
  <si>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</si>
  <si>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</si>
  <si>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</si>
  <si>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</si>
  <si>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</si>
  <si>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</si>
  <si>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</si>
  <si>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</si>
  <si>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</si>
  <si>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</si>
  <si>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</si>
  <si>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</si>
  <si>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</si>
  <si>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</si>
  <si>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</si>
  <si>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</si>
  <si>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</si>
  <si>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</si>
  <si>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</si>
  <si>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</si>
  <si>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</si>
  <si>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</si>
  <si>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</si>
  <si>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</si>
  <si>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</si>
  <si>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</si>
  <si>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</si>
  <si>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</si>
  <si>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</si>
  <si>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</si>
  <si>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</si>
  <si>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</si>
  <si>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</si>
  <si>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</si>
  <si>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</si>
  <si>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</si>
  <si>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</si>
  <si>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</si>
  <si>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</si>
  <si>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</si>
  <si>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</si>
  <si>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</si>
  <si>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</si>
  <si>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</si>
  <si>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</si>
  <si>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</si>
  <si>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</si>
  <si>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</si>
  <si>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</si>
  <si>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</si>
  <si>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</si>
  <si>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</si>
  <si>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</si>
  <si>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</si>
  <si>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</si>
  <si>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</si>
  <si>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</si>
  <si>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</si>
  <si>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</si>
  <si>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</si>
  <si>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</si>
  <si>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</si>
  <si>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</si>
  <si>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</si>
  <si>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</si>
  <si>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</si>
  <si>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</si>
  <si>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</si>
  <si>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</si>
  <si>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</si>
  <si>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</si>
  <si>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</si>
  <si>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</si>
  <si>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</si>
  <si>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</si>
  <si>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</si>
  <si>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</si>
  <si>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</si>
  <si>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</si>
  <si>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</si>
  <si>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</si>
  <si>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</si>
  <si>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</si>
  <si>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</si>
  <si>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</si>
  <si>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</si>
  <si>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</si>
  <si>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</si>
  <si>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</si>
  <si>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</si>
  <si>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</si>
  <si>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</si>
  <si>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</si>
  <si>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</si>
  <si>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</si>
  <si>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</si>
  <si>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</si>
  <si>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</si>
  <si>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</si>
  <si>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</si>
  <si>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</si>
  <si>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</si>
  <si>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</si>
  <si>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</si>
  <si>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</si>
  <si>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</si>
  <si>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</si>
  <si>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</si>
  <si>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</si>
  <si>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</si>
  <si>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</si>
  <si>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</si>
  <si>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</si>
  <si>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</si>
  <si>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</si>
  <si>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</si>
  <si>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</si>
  <si>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</si>
  <si>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</si>
  <si>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</si>
  <si>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</si>
  <si>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</si>
  <si>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</si>
  <si>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</si>
  <si>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</si>
  <si>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</si>
  <si>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</si>
  <si>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</si>
  <si>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</si>
  <si>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</si>
  <si>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</si>
  <si>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</si>
  <si>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</si>
  <si>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</si>
  <si>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</si>
  <si>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</si>
  <si>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</si>
  <si>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</si>
  <si>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</si>
  <si>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</si>
  <si>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</si>
  <si>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</si>
  <si>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</si>
  <si>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</si>
  <si>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</si>
  <si>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</si>
  <si>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</si>
  <si>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</si>
  <si>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</si>
  <si>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</si>
  <si>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</si>
  <si>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</si>
  <si>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</si>
  <si>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</si>
  <si>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</si>
  <si>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</si>
  <si>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</si>
  <si>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</si>
  <si>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</si>
  <si>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</si>
  <si>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</si>
  <si>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</si>
  <si>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</si>
  <si>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</si>
  <si>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</si>
  <si>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</si>
  <si>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</si>
  <si>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</si>
  <si>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</si>
  <si>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</si>
  <si>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</si>
  <si>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</si>
  <si>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</si>
  <si>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</si>
  <si>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</si>
  <si>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</si>
  <si>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</si>
  <si>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</si>
  <si>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</si>
  <si>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</si>
  <si>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</si>
  <si>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</si>
  <si>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</si>
  <si>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</si>
  <si>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</si>
  <si>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</si>
  <si>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</si>
  <si>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</si>
  <si>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</si>
  <si>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</si>
  <si>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</si>
  <si>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</si>
  <si>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</si>
  <si>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</si>
  <si>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</si>
  <si>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</si>
  <si>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</si>
  <si>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</si>
  <si>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</si>
  <si>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</si>
  <si>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</si>
  <si>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</si>
  <si>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</si>
  <si>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</si>
  <si>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</si>
  <si>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</si>
  <si>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</si>
  <si>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</si>
  <si>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</si>
  <si>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</si>
  <si>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</si>
  <si>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</si>
  <si>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</si>
  <si>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</si>
  <si>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</si>
  <si>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</si>
  <si>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</si>
  <si>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</si>
  <si>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</si>
  <si>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</si>
  <si>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</si>
  <si>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</si>
  <si>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</si>
  <si>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</si>
  <si>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</si>
  <si>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</si>
  <si>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</si>
  <si>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</si>
  <si>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</si>
  <si>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</si>
  <si>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</si>
  <si>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</si>
  <si>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</si>
  <si>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</si>
  <si>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</si>
  <si>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</si>
  <si>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</si>
  <si>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</si>
  <si>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</si>
  <si>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</si>
  <si>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</si>
  <si>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</si>
  <si>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</si>
  <si>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</si>
  <si>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</si>
  <si>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</si>
  <si>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</si>
  <si>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</si>
  <si>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</si>
  <si>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</si>
  <si>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</si>
  <si>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</si>
  <si>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</si>
  <si>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</si>
  <si>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</si>
  <si>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</si>
  <si>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</si>
  <si>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</si>
  <si>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</si>
  <si>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</si>
  <si>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</si>
  <si>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</si>
  <si>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</si>
  <si>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</si>
  <si>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</si>
  <si>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</si>
  <si>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</si>
  <si>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</si>
  <si>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</si>
  <si>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</si>
  <si>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</si>
  <si>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</si>
  <si>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</si>
  <si>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</si>
  <si>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</si>
  <si>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</si>
  <si>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</si>
  <si>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</si>
  <si>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</si>
  <si>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</si>
  <si>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</si>
  <si>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</si>
  <si>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</si>
  <si>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</si>
  <si>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</si>
  <si>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</si>
  <si>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</si>
  <si>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</si>
  <si>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</si>
  <si>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</si>
  <si>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</si>
  <si>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</si>
  <si>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</si>
  <si>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</si>
  <si>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</si>
  <si>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</si>
  <si>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</si>
  <si>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</si>
  <si>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</si>
  <si>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</si>
  <si>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</si>
  <si>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</si>
  <si>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</si>
  <si>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</si>
  <si>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</si>
  <si>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</si>
  <si>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</si>
  <si>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</si>
  <si>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</si>
  <si>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</si>
  <si>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</si>
  <si>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</si>
  <si>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</si>
  <si>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</si>
  <si>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</si>
  <si>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</si>
  <si>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</si>
  <si>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</si>
  <si>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</si>
  <si>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</si>
  <si>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</si>
  <si>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</si>
  <si>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</si>
  <si>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</si>
  <si>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</si>
  <si>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</si>
  <si>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</si>
  <si>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</si>
  <si>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</si>
  <si>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</si>
  <si>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</si>
  <si>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</si>
  <si>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</si>
  <si>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</si>
  <si>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</si>
  <si>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</si>
  <si>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</si>
  <si>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</si>
  <si>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</si>
  <si>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</si>
  <si>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</si>
  <si>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</si>
  <si>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</si>
  <si>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</si>
  <si>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</si>
  <si>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</si>
  <si>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</si>
  <si>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</si>
  <si>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</si>
  <si>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</si>
  <si>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</si>
  <si>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</si>
  <si>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</si>
  <si>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</si>
  <si>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</si>
  <si>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</si>
  <si>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</si>
  <si>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</si>
  <si>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</si>
  <si>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</si>
  <si>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</si>
  <si>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</si>
  <si>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</si>
  <si>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</si>
  <si>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</si>
  <si>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</si>
  <si>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</si>
  <si>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</si>
  <si>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</si>
  <si>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</si>
  <si>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</si>
  <si>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</si>
  <si>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</si>
  <si>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</si>
  <si>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</si>
  <si>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</si>
  <si>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</si>
  <si>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</si>
  <si>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</si>
  <si>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</si>
  <si>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</si>
  <si>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</si>
  <si>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</si>
  <si>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</si>
  <si>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</si>
  <si>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</si>
  <si>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</si>
  <si>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</si>
  <si>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</si>
  <si>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</si>
  <si>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</si>
  <si>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</si>
  <si>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</si>
  <si>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</si>
  <si>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</si>
  <si>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</si>
  <si>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</si>
  <si>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</si>
  <si>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</si>
  <si>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</si>
  <si>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</si>
  <si>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</si>
  <si>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</si>
  <si>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</si>
  <si>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</si>
  <si>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</si>
  <si>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</si>
  <si>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</si>
  <si>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</si>
  <si>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</si>
  <si>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</si>
  <si>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</si>
  <si>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</si>
  <si>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</si>
  <si>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</si>
  <si>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</si>
  <si>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</si>
  <si>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</si>
  <si>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</si>
  <si>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</si>
  <si>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</si>
  <si>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</si>
  <si>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</si>
  <si>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</si>
  <si>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</si>
  <si>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</si>
  <si>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</si>
  <si>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</si>
  <si>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</si>
  <si>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</si>
  <si>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</si>
  <si>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</si>
  <si>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</si>
  <si>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</si>
  <si>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</si>
  <si>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</si>
  <si>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</si>
  <si>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</si>
  <si>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</si>
  <si>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</si>
  <si>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</si>
  <si>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</si>
  <si>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</si>
  <si>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</si>
  <si>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</si>
  <si>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</si>
  <si>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</si>
  <si>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</si>
  <si>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</si>
  <si>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</si>
  <si>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</si>
  <si>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</si>
  <si>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</si>
  <si>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</si>
  <si>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</si>
  <si>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</si>
  <si>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</si>
  <si>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</si>
  <si>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</si>
  <si>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</si>
  <si>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</si>
  <si>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</si>
  <si>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</si>
  <si>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</si>
  <si>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</si>
  <si>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</si>
  <si>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</si>
  <si>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</si>
  <si>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</si>
  <si>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</si>
  <si>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</si>
  <si>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</si>
  <si>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</si>
  <si>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</si>
  <si>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</si>
  <si>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</si>
  <si>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</si>
  <si>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</si>
  <si>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</si>
  <si>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</si>
  <si>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</si>
  <si>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</si>
  <si>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</si>
  <si>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</si>
  <si>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</si>
  <si>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</si>
  <si>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</si>
  <si>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</si>
  <si>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</si>
  <si>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</si>
  <si>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</si>
  <si>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</si>
  <si>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</si>
  <si>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</si>
  <si>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</si>
  <si>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</si>
  <si>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</si>
  <si>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</si>
  <si>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</si>
  <si>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</si>
  <si>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</si>
  <si>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</si>
  <si>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</si>
  <si>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</si>
  <si>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</si>
  <si>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</si>
  <si>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</si>
  <si>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</si>
  <si>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</si>
  <si>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</si>
  <si>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</si>
  <si>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</si>
  <si>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</si>
  <si>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</si>
  <si>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</si>
  <si>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</si>
  <si>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</si>
  <si>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</si>
  <si>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</si>
  <si>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</si>
  <si>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</si>
  <si>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</si>
  <si>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</si>
  <si>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</si>
  <si>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</si>
  <si>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</si>
  <si>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</si>
  <si>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</si>
  <si>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</si>
  <si>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</si>
  <si>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</si>
  <si>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</si>
  <si>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</si>
  <si>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</si>
  <si>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</si>
  <si>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</si>
  <si>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</si>
  <si>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</si>
  <si>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</si>
  <si>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</si>
  <si>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</si>
  <si>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</si>
  <si>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</si>
  <si>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</si>
  <si>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</si>
  <si>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</si>
  <si>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</si>
  <si>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</si>
  <si>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</si>
  <si>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</si>
  <si>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</si>
  <si>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</si>
  <si>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</si>
  <si>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</si>
  <si>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</si>
  <si>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</si>
  <si>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</si>
  <si>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</si>
  <si>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</si>
  <si>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</si>
  <si>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</si>
  <si>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</si>
  <si>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</si>
  <si>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</si>
  <si>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</si>
  <si>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</si>
  <si>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</si>
  <si>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</si>
  <si>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</si>
  <si>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</si>
  <si>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</si>
  <si>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</si>
  <si>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</si>
  <si>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</si>
  <si>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</si>
  <si>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</si>
  <si>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</si>
  <si>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</si>
  <si>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</si>
  <si>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</si>
  <si>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</si>
  <si>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</si>
  <si>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</si>
  <si>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</si>
  <si>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</si>
  <si>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</si>
  <si>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</si>
  <si>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</si>
  <si>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</si>
  <si>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</si>
  <si>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</si>
  <si>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</si>
  <si>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</si>
  <si>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</si>
  <si>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</si>
  <si>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</si>
  <si>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</si>
  <si>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</si>
  <si>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</si>
  <si>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</si>
  <si>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</si>
  <si>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</si>
  <si>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</si>
  <si>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</si>
  <si>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</si>
  <si>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</si>
  <si>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</si>
  <si>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</si>
  <si>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</si>
  <si>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</si>
  <si>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</si>
  <si>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</si>
  <si>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</si>
  <si>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</si>
  <si>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</si>
  <si>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</si>
  <si>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</si>
  <si>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</si>
  <si>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</si>
  <si>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</si>
  <si>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</si>
  <si>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</si>
  <si>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</si>
  <si>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</si>
  <si>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</si>
  <si>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</si>
  <si>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</si>
  <si>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</si>
  <si>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</si>
  <si>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</si>
  <si>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</si>
  <si>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</si>
  <si>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</si>
  <si>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</si>
  <si>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</si>
  <si>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</si>
  <si>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</si>
  <si>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</si>
  <si>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</si>
  <si>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</si>
  <si>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</si>
  <si>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</si>
  <si>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</si>
  <si>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</si>
  <si>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</si>
  <si>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</si>
  <si>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</si>
  <si>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</si>
  <si>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</si>
  <si>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</si>
  <si>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</si>
  <si>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</si>
  <si>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</si>
  <si>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</si>
  <si>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</si>
  <si>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</si>
  <si>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</si>
  <si>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</si>
  <si>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</si>
  <si>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</si>
  <si>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</si>
  <si>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</si>
  <si>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</si>
  <si>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</si>
  <si>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</si>
  <si>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</si>
  <si>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</si>
  <si>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</si>
  <si>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</si>
  <si>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</si>
  <si>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</si>
  <si>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</si>
  <si>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</si>
  <si>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</si>
  <si>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</si>
  <si>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</si>
  <si>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</si>
  <si>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</si>
  <si>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</si>
  <si>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</si>
  <si>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</si>
  <si>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</si>
  <si>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</si>
  <si>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</si>
  <si>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</si>
  <si>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</si>
  <si>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</si>
  <si>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</si>
  <si>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</si>
  <si>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</si>
  <si>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</si>
  <si>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</si>
  <si>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</si>
  <si>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</si>
  <si>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</si>
  <si>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</si>
  <si>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</si>
  <si>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</si>
  <si>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</si>
  <si>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</si>
  <si>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</si>
  <si>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</si>
  <si>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</si>
  <si>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</si>
  <si>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</si>
  <si>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</si>
  <si>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</si>
  <si>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</si>
  <si>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</si>
  <si>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</si>
  <si>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</si>
  <si>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</si>
  <si>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</si>
  <si>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</si>
  <si>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</si>
  <si>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</si>
  <si>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</si>
  <si>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</si>
  <si>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</si>
  <si>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</si>
  <si>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</si>
  <si>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</si>
  <si>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</si>
  <si>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</si>
  <si>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</si>
  <si>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</si>
  <si>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</si>
  <si>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</si>
  <si>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</si>
  <si>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</si>
  <si>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</si>
  <si>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</si>
  <si>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</si>
  <si>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</si>
  <si>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</si>
  <si>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</si>
  <si>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</si>
  <si>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</si>
  <si>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</si>
  <si>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</si>
  <si>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</si>
  <si>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</si>
  <si>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</si>
  <si>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</si>
  <si>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</si>
  <si>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</si>
  <si>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</si>
  <si>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</si>
  <si>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</si>
  <si>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</si>
  <si>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</si>
  <si>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</si>
  <si>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</si>
  <si>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</si>
  <si>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</si>
  <si>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</si>
  <si>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</si>
  <si>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</si>
  <si>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</si>
  <si>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</si>
  <si>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</si>
  <si>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</si>
  <si>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</si>
  <si>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</si>
  <si>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</si>
  <si>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</si>
  <si>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</si>
  <si>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</si>
  <si>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</si>
  <si>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</si>
  <si>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</si>
  <si>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</si>
  <si>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</si>
  <si>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</si>
  <si>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</si>
  <si>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</si>
  <si>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</si>
  <si>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</si>
  <si>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</si>
  <si>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</si>
  <si>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</si>
  <si>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</si>
  <si>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</si>
  <si>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</si>
  <si>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</si>
  <si>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</si>
  <si>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</si>
  <si>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</si>
  <si>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</si>
  <si>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</si>
  <si>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</si>
  <si>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</si>
  <si>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</si>
  <si>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</si>
  <si>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</si>
  <si>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</si>
  <si>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</si>
  <si>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</si>
  <si>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</si>
  <si>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</si>
  <si>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</si>
  <si>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</si>
  <si>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</si>
  <si>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</si>
  <si>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</si>
  <si>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</si>
  <si>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</si>
  <si>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</si>
  <si>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</si>
  <si>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</si>
  <si>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</si>
  <si>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</si>
  <si>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</si>
  <si>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</si>
  <si>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</si>
  <si>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</si>
  <si>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</si>
  <si>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</si>
  <si>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</si>
  <si>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</si>
  <si>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</si>
  <si>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</si>
  <si>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</si>
  <si>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</si>
  <si>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</si>
  <si>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</si>
  <si>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</si>
  <si>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</si>
  <si>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</si>
  <si>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</si>
  <si>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</si>
  <si>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</si>
  <si>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</si>
  <si>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</si>
  <si>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</si>
  <si>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</si>
  <si>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</si>
  <si>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</si>
  <si>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</si>
  <si>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</si>
  <si>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</si>
  <si>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</si>
  <si>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</si>
  <si>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</si>
  <si>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</si>
  <si>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</si>
  <si>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</si>
  <si>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</si>
  <si>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</si>
  <si>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</si>
  <si>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</si>
  <si>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</si>
  <si>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</si>
  <si>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</si>
  <si>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</si>
  <si>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</si>
  <si>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</si>
  <si>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</si>
  <si>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</si>
  <si>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</si>
  <si>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</si>
  <si>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</si>
  <si>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</si>
  <si>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</si>
  <si>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</si>
  <si>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</si>
  <si>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</si>
  <si>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</si>
  <si>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</si>
  <si>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</si>
  <si>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</si>
  <si>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</si>
  <si>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</si>
  <si>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</si>
  <si>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</si>
  <si>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</si>
  <si>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</si>
  <si>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</si>
  <si>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</si>
  <si>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</si>
  <si>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</si>
  <si>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</si>
  <si>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</si>
  <si>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</si>
  <si>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</si>
  <si>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</si>
  <si>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</si>
  <si>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</si>
  <si>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</si>
  <si>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</si>
  <si>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</si>
  <si>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</si>
  <si>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</si>
  <si>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</si>
  <si>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</si>
  <si>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</si>
  <si>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</si>
  <si>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</si>
  <si>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</si>
  <si>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</si>
  <si>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</si>
  <si>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</si>
  <si>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</si>
  <si>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</si>
  <si>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</si>
  <si>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</si>
  <si>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</si>
  <si>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</si>
  <si>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</si>
  <si>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</si>
  <si>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</si>
  <si>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</si>
  <si>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</si>
  <si>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</si>
  <si>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</si>
  <si>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</si>
  <si>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</si>
  <si>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</si>
  <si>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</si>
  <si>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</si>
  <si>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</si>
  <si>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</si>
  <si>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</si>
  <si>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</si>
  <si>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</si>
  <si>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</si>
  <si>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</si>
  <si>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</si>
  <si>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</si>
  <si>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</si>
  <si>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</si>
  <si>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</si>
  <si>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</si>
  <si>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</si>
  <si>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</si>
  <si>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</si>
  <si>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</si>
  <si>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</si>
  <si>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</si>
  <si>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</si>
  <si>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</si>
  <si>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</si>
  <si>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</si>
  <si>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</si>
  <si>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</si>
  <si>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</si>
  <si>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</si>
  <si>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</si>
  <si>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</si>
  <si>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</si>
  <si>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</si>
  <si>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</si>
  <si>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</si>
  <si>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</si>
  <si>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</si>
  <si>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</si>
  <si>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</si>
  <si>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</si>
  <si>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</si>
  <si>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</si>
  <si>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</si>
  <si>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</si>
  <si>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</si>
  <si>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</si>
  <si>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</si>
  <si>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</si>
  <si>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</si>
  <si>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</si>
  <si>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</si>
  <si>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</si>
  <si>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</si>
  <si>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</si>
  <si>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</si>
  <si>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</si>
  <si>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</si>
  <si>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</si>
  <si>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</si>
  <si>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</si>
  <si>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</si>
  <si>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</si>
  <si>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</si>
  <si>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</si>
  <si>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</si>
  <si>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</si>
  <si>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</si>
  <si>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</si>
  <si>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</si>
  <si>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</si>
  <si>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</si>
  <si>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</si>
  <si>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</si>
  <si>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</si>
  <si>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</si>
  <si>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</si>
  <si>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</si>
  <si>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</si>
  <si>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</si>
  <si>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</si>
  <si>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</si>
  <si>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</si>
  <si>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</si>
  <si>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</si>
  <si>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</si>
  <si>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</si>
  <si>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</si>
  <si>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</si>
  <si>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</si>
  <si>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</si>
  <si>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</si>
  <si>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</si>
  <si>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</si>
  <si>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</si>
  <si>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</si>
  <si>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</si>
  <si>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</si>
  <si>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</si>
  <si>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</si>
  <si>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</si>
  <si>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</si>
  <si>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</si>
  <si>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</si>
  <si>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</si>
  <si>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</si>
  <si>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</si>
  <si>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</si>
  <si>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</si>
  <si>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</si>
  <si>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</si>
  <si>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</si>
  <si>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</si>
  <si>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</si>
  <si>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</si>
  <si>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</si>
  <si>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</si>
  <si>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</si>
  <si>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</si>
  <si>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</si>
  <si>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</si>
  <si>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</si>
  <si>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</si>
  <si>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</si>
  <si>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</si>
  <si>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</si>
  <si>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</si>
  <si>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</si>
  <si>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</si>
  <si>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</si>
  <si>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</si>
  <si>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</si>
  <si>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</si>
  <si>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</si>
  <si>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</si>
  <si>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</si>
  <si>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</si>
  <si>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</si>
  <si>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</si>
  <si>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</si>
  <si>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</si>
  <si>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</si>
  <si>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</si>
  <si>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</si>
  <si>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</si>
  <si>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</si>
  <si>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</si>
  <si>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</si>
  <si>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</si>
  <si>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</si>
  <si>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</si>
  <si>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</si>
  <si>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</si>
  <si>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</si>
  <si>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</si>
  <si>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</si>
  <si>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</si>
  <si>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</si>
  <si>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</si>
  <si>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</si>
  <si>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</si>
  <si>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</si>
  <si>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</si>
  <si>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</si>
  <si>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</si>
  <si>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</si>
  <si>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</si>
  <si>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</si>
  <si>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</si>
  <si>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</si>
  <si>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</si>
  <si>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</si>
  <si>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</si>
  <si>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</si>
  <si>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</si>
  <si>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</si>
  <si>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</si>
  <si>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</si>
  <si>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</si>
  <si>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</si>
  <si>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</si>
  <si>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</si>
  <si>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</si>
  <si>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</si>
  <si>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</si>
  <si>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</si>
  <si>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</si>
  <si>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</si>
  <si>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</si>
  <si>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</si>
  <si>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</si>
  <si>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</si>
  <si>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</si>
  <si>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</si>
  <si>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</si>
  <si>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</si>
  <si>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</si>
  <si>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</si>
  <si>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</si>
  <si>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</si>
  <si>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</si>
  <si>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</si>
  <si>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</si>
  <si>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</si>
  <si>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</si>
  <si>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</si>
  <si>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</si>
  <si>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</si>
  <si>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</si>
  <si>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</si>
  <si>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</si>
  <si>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</si>
  <si>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</si>
  <si>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</si>
  <si>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</si>
  <si>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</si>
  <si>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</si>
  <si>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</si>
  <si>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</si>
  <si>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</si>
  <si>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</si>
  <si>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</si>
  <si>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</si>
  <si>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</si>
  <si>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</si>
  <si>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</si>
  <si>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</si>
  <si>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</si>
  <si>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</si>
  <si>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</si>
  <si>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</si>
  <si>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</si>
  <si>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</si>
  <si>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</si>
  <si>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</si>
  <si>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</si>
  <si>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</si>
  <si>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</si>
  <si>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</si>
  <si>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</si>
  <si>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</si>
  <si>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</si>
  <si>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</si>
  <si>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</si>
  <si>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</si>
  <si>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</si>
  <si>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</si>
  <si>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</si>
  <si>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</si>
  <si>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</si>
  <si>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</si>
  <si>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</si>
  <si>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</si>
  <si>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</si>
  <si>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</si>
  <si>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</si>
  <si>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</si>
  <si>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</si>
  <si>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</si>
  <si>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</si>
  <si>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</si>
  <si>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</si>
  <si>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</si>
  <si>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</si>
  <si>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</si>
  <si>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</si>
  <si>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</si>
  <si>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</si>
  <si>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</si>
  <si>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</si>
  <si>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</si>
  <si>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</si>
  <si>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</si>
  <si>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</si>
  <si>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</si>
  <si>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</si>
  <si>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</si>
  <si>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</si>
  <si>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</si>
  <si>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</si>
  <si>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</si>
  <si>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</si>
  <si>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</si>
  <si>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</si>
  <si>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</si>
  <si>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</si>
  <si>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</si>
  <si>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</si>
  <si>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</si>
  <si>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</si>
  <si>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</si>
  <si>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</si>
  <si>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</si>
  <si>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</si>
  <si>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</si>
  <si>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</si>
  <si>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</si>
  <si>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</si>
  <si>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</si>
  <si>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</si>
  <si>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</si>
  <si>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</si>
  <si>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</si>
  <si>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</si>
  <si>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</si>
  <si>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</si>
  <si>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</si>
  <si>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</si>
  <si>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</si>
  <si>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</si>
  <si>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</si>
  <si>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</si>
  <si>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</si>
  <si>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</si>
  <si>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</si>
  <si>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</si>
  <si>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</si>
  <si>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</si>
  <si>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</si>
  <si>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</si>
  <si>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</si>
  <si>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</si>
  <si>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</si>
  <si>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</si>
  <si>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</si>
  <si>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</si>
  <si>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</si>
  <si>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</si>
  <si>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</si>
  <si>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</si>
  <si>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</si>
  <si>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</si>
  <si>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</si>
  <si>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</si>
  <si>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</si>
  <si>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</si>
  <si>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</si>
  <si>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</si>
  <si>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</si>
  <si>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</si>
  <si>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</si>
  <si>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</si>
  <si>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</si>
  <si>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</si>
  <si>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</si>
  <si>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</si>
  <si>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</si>
  <si>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</si>
  <si>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</si>
  <si>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</si>
  <si>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</si>
  <si>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</si>
  <si>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</si>
  <si>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</si>
  <si>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</si>
  <si>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</si>
  <si>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</si>
  <si>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</si>
  <si>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</si>
  <si>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</si>
  <si>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</si>
  <si>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</si>
  <si>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</si>
  <si>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</si>
  <si>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</si>
  <si>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</si>
  <si>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</si>
  <si>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</si>
  <si>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</si>
  <si>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</si>
  <si>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</si>
  <si>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</si>
  <si>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</si>
  <si>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</si>
  <si>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</si>
  <si>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</si>
  <si>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</si>
  <si>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</si>
  <si>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</si>
  <si>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</si>
  <si>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</si>
  <si>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</si>
  <si>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</si>
  <si>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</si>
  <si>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</si>
  <si>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</si>
  <si>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</si>
  <si>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</si>
  <si>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</si>
  <si>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</si>
  <si>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</si>
  <si>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</si>
  <si>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</si>
  <si>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</si>
  <si>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</si>
  <si>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</si>
  <si>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</si>
  <si>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</si>
  <si>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</si>
  <si>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</si>
  <si>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</si>
  <si>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</si>
  <si>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</si>
  <si>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</si>
  <si>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</si>
  <si>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</si>
  <si>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</si>
  <si>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</si>
  <si>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</si>
  <si>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</si>
  <si>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</si>
  <si>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</si>
  <si>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</si>
  <si>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</si>
  <si>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</si>
  <si>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</si>
  <si>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</si>
  <si>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</si>
  <si>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</si>
  <si>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</si>
  <si>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</si>
  <si>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</si>
  <si>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</si>
  <si>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</si>
  <si>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</si>
  <si>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</si>
  <si>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</si>
  <si>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</si>
  <si>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</si>
  <si>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</si>
  <si>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</si>
  <si>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</si>
  <si>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</si>
  <si>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</si>
  <si>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</si>
  <si>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</si>
  <si>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</si>
  <si>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</si>
  <si>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</si>
  <si>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</si>
  <si>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</si>
  <si>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</si>
  <si>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</si>
  <si>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</si>
  <si>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</si>
  <si>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</si>
  <si>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</si>
  <si>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</si>
  <si>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</si>
  <si>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</si>
  <si>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</si>
  <si>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</si>
  <si>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</si>
  <si>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</si>
  <si>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</si>
  <si>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</si>
  <si>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</si>
  <si>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</si>
  <si>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</si>
  <si>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</si>
  <si>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</si>
  <si>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</si>
  <si>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</si>
  <si>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</si>
  <si>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</si>
  <si>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</si>
  <si>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</si>
  <si>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</si>
  <si>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</si>
  <si>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</si>
  <si>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</si>
  <si>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</si>
  <si>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</si>
  <si>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</si>
  <si>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</si>
  <si>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</si>
  <si>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</si>
  <si>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</si>
  <si>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</si>
  <si>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</si>
  <si>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</si>
  <si>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</si>
  <si>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</si>
  <si>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</si>
  <si>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</si>
  <si>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</si>
  <si>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</si>
  <si>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</si>
  <si>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</si>
  <si>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</si>
  <si>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</si>
  <si>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</si>
  <si>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</si>
  <si>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</si>
  <si>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</si>
  <si>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</si>
  <si>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</si>
  <si>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</si>
  <si>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</si>
  <si>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</si>
  <si>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</si>
  <si>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</si>
  <si>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</si>
  <si>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</si>
  <si>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</si>
  <si>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</si>
  <si>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</si>
  <si>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</si>
  <si>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</si>
  <si>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</si>
  <si>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</si>
  <si>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</si>
  <si>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</si>
  <si>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</si>
  <si>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</si>
  <si>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</si>
  <si>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</si>
  <si>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</si>
  <si>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</si>
  <si>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</si>
  <si>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</si>
  <si>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</si>
  <si>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</si>
  <si>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</si>
  <si>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</si>
  <si>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</si>
  <si>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</si>
  <si>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</si>
  <si>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</si>
  <si>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</si>
  <si>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</si>
  <si>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</si>
  <si>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</si>
  <si>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</si>
  <si>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</si>
  <si>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</si>
  <si>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</si>
  <si>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</si>
  <si>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</si>
  <si>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</si>
  <si>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</si>
  <si>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</si>
  <si>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</si>
  <si>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</si>
  <si>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</si>
  <si>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</si>
  <si>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</si>
  <si>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</si>
  <si>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</si>
  <si>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</si>
  <si>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</si>
  <si>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</si>
  <si>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</si>
  <si>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</si>
  <si>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</si>
  <si>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</si>
  <si>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</si>
  <si>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</si>
  <si>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</si>
  <si>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</si>
  <si>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</si>
  <si>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</si>
  <si>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</si>
  <si>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</si>
  <si>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</si>
  <si>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</si>
  <si>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</si>
  <si>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</si>
  <si>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</si>
  <si>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</si>
  <si>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</si>
  <si>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</si>
  <si>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</si>
  <si>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</si>
  <si>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</si>
  <si>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</si>
  <si>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</si>
  <si>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</si>
  <si>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</si>
  <si>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</si>
  <si>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</si>
  <si>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</si>
  <si>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</si>
  <si>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</si>
  <si>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</si>
  <si>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</si>
  <si>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</si>
  <si>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</si>
  <si>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</si>
  <si>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</si>
  <si>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</si>
  <si>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</si>
  <si>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</si>
  <si>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</si>
  <si>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</si>
  <si>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</si>
  <si>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</si>
  <si>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</si>
  <si>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</si>
  <si>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</si>
  <si>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</si>
  <si>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</si>
  <si>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</si>
  <si>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</si>
  <si>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</si>
  <si>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</si>
  <si>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</si>
  <si>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</si>
  <si>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</si>
  <si>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</si>
  <si>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</si>
  <si>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</si>
  <si>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</si>
  <si>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</si>
  <si>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</si>
  <si>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</si>
  <si>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</si>
  <si>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</si>
  <si>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</si>
  <si>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</si>
  <si>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</si>
  <si>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</si>
  <si>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</si>
  <si>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</si>
  <si>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</si>
  <si>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</si>
  <si>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</si>
  <si>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</si>
  <si>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</si>
  <si>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</si>
  <si>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</si>
  <si>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</si>
  <si>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</si>
  <si>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</si>
  <si>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</si>
  <si>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</si>
  <si>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</si>
  <si>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</si>
  <si>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</si>
  <si>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</si>
  <si>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</si>
  <si>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</si>
  <si>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</si>
  <si>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</si>
  <si>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</si>
  <si>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</si>
  <si>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</si>
  <si>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</si>
  <si>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</si>
  <si>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</si>
  <si>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</si>
  <si>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</si>
  <si>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</si>
  <si>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</si>
  <si>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</si>
  <si>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</si>
  <si>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</si>
  <si>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</si>
  <si>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</si>
  <si>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</si>
  <si>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</si>
  <si>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</si>
  <si>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</si>
  <si>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</si>
  <si>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</si>
  <si>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</si>
  <si>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</si>
  <si>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</si>
  <si>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</si>
  <si>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</si>
  <si>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</si>
  <si>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</si>
  <si>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</si>
  <si>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</si>
  <si>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</si>
  <si>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</si>
  <si>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</si>
  <si>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</si>
  <si>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</si>
  <si>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</si>
  <si>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</si>
  <si>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</si>
  <si>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</si>
  <si>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</si>
  <si>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</si>
  <si>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</si>
  <si>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</si>
  <si>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</si>
  <si>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</si>
  <si>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</si>
  <si>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</si>
  <si>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</si>
  <si>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</si>
  <si>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</si>
  <si>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</si>
  <si>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</si>
  <si>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</si>
  <si>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</si>
  <si>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</si>
  <si>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</si>
  <si>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</si>
  <si>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</si>
  <si>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</si>
  <si>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</si>
  <si>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</si>
  <si>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</si>
  <si>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</si>
  <si>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</si>
  <si>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</si>
  <si>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</si>
  <si>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</si>
  <si>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</si>
  <si>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</si>
  <si>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</si>
  <si>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</si>
  <si>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</si>
  <si>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</si>
  <si>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</si>
  <si>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</si>
  <si>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</si>
  <si>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</si>
  <si>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</si>
  <si>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</si>
  <si>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</si>
  <si>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</si>
  <si>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</si>
  <si>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</si>
  <si>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</si>
  <si>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</si>
  <si>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</si>
  <si>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</si>
  <si>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</si>
  <si>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</si>
  <si>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</si>
  <si>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</si>
  <si>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</si>
  <si>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</si>
  <si>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</si>
  <si>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</si>
  <si>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</si>
  <si>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</si>
  <si>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</si>
  <si>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</si>
  <si>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</si>
  <si>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</si>
  <si>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</si>
  <si>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</si>
  <si>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</si>
  <si>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</si>
  <si>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</si>
  <si>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</si>
  <si>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</si>
  <si>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</si>
  <si>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</si>
  <si>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</si>
  <si>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</si>
  <si>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</si>
  <si>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</si>
  <si>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</si>
  <si>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</si>
  <si>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</si>
  <si>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</si>
  <si>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</si>
  <si>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</si>
  <si>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</si>
  <si>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</si>
  <si>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</si>
  <si>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</si>
  <si>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</si>
  <si>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</si>
  <si>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</si>
  <si>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</si>
  <si>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</si>
  <si>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</si>
  <si>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</si>
  <si>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</si>
  <si>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</si>
  <si>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</si>
  <si>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</si>
  <si>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</si>
  <si>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</si>
  <si>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</si>
  <si>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</si>
  <si>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</si>
  <si>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</si>
  <si>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</si>
  <si>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</si>
  <si>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</si>
  <si>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</si>
  <si>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</si>
  <si>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</si>
  <si>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</si>
  <si>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</si>
  <si>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</si>
  <si>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</si>
  <si>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</si>
  <si>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</si>
  <si>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</si>
  <si>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</si>
  <si>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</si>
  <si>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</si>
  <si>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</si>
  <si>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</si>
  <si>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</si>
  <si>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</si>
  <si>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</si>
  <si>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</si>
  <si>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</si>
  <si>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</si>
  <si>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</si>
  <si>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</si>
  <si>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</si>
  <si>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</si>
  <si>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</si>
  <si>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</si>
  <si>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</si>
  <si>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</si>
  <si>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</si>
  <si>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</si>
  <si>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</si>
  <si>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</si>
  <si>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</si>
  <si>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</si>
  <si>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</si>
  <si>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</si>
  <si>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</si>
  <si>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</si>
  <si>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</si>
  <si>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</si>
  <si>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</si>
  <si>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</si>
  <si>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</si>
  <si>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</si>
  <si>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</si>
  <si>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</si>
  <si>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</si>
  <si>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</si>
  <si>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</si>
  <si>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</si>
  <si>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</si>
  <si>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</si>
  <si>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</si>
  <si>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</si>
  <si>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</si>
  <si>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</si>
  <si>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</si>
  <si>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</si>
  <si>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</si>
  <si>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</si>
  <si>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</si>
  <si>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</si>
  <si>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</si>
  <si>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</si>
  <si>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</si>
  <si>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</si>
  <si>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</si>
  <si>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</si>
  <si>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</si>
  <si>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</si>
  <si>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</si>
  <si>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</si>
  <si>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</si>
  <si>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</si>
  <si>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</si>
  <si>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</si>
  <si>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</si>
  <si>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</si>
  <si>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</si>
  <si>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</si>
  <si>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</si>
  <si>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</si>
  <si>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</si>
  <si>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</si>
  <si>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</si>
  <si>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</si>
  <si>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</si>
  <si>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</si>
  <si>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</si>
  <si>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</si>
  <si>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</si>
  <si>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</si>
  <si>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</si>
  <si>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</si>
  <si>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</si>
  <si>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</si>
  <si>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</si>
  <si>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</si>
  <si>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</si>
  <si>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</si>
  <si>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</si>
  <si>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</si>
  <si>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</si>
  <si>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</si>
  <si>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</si>
  <si>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</si>
  <si>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</si>
  <si>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</si>
  <si>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</si>
  <si>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</si>
  <si>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</si>
  <si>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</si>
  <si>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</si>
  <si>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</si>
  <si>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</si>
  <si>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</si>
  <si>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</si>
  <si>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</si>
  <si>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</si>
  <si>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</si>
  <si>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</si>
  <si>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</si>
  <si>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</si>
  <si>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</si>
  <si>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</si>
  <si>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</si>
  <si>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</si>
  <si>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</si>
  <si>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</si>
  <si>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</si>
  <si>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</si>
  <si>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</si>
  <si>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</si>
  <si>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</si>
  <si>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</si>
  <si>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</si>
  <si>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</si>
  <si>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</si>
  <si>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</si>
  <si>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</si>
  <si>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</si>
  <si>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</si>
  <si>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</si>
  <si>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</si>
  <si>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</si>
  <si>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</si>
  <si>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</si>
  <si>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</si>
  <si>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</si>
  <si>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</si>
  <si>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</si>
  <si>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</si>
  <si>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</si>
  <si>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</si>
  <si>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</si>
  <si>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</si>
  <si>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</si>
  <si>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</si>
  <si>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</si>
  <si>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</si>
  <si>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</si>
  <si>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</si>
  <si>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</si>
  <si>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</si>
  <si>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</si>
  <si>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</si>
  <si>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</si>
  <si>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</si>
  <si>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</si>
  <si>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</si>
  <si>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</si>
  <si>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</si>
  <si>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</si>
  <si>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</si>
  <si>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</si>
  <si>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</si>
  <si>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</si>
  <si>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</si>
  <si>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</si>
  <si>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</si>
  <si>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</si>
  <si>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</si>
  <si>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</si>
  <si>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</si>
  <si>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</si>
  <si>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</si>
  <si>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</si>
  <si>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</si>
  <si>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</si>
  <si>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</si>
  <si>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</si>
  <si>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</si>
  <si>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</si>
  <si>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</si>
  <si>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</si>
  <si>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</si>
  <si>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</si>
  <si>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</si>
  <si>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</si>
  <si>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</si>
  <si>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</si>
  <si>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</si>
  <si>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</si>
  <si>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</si>
  <si>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</si>
  <si>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</si>
  <si>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</si>
  <si>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</si>
  <si>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</si>
  <si>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</si>
  <si>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</si>
  <si>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</si>
  <si>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</si>
  <si>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</si>
  <si>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</si>
  <si>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</si>
  <si>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</si>
  <si>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</si>
  <si>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</si>
  <si>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</si>
  <si>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</si>
  <si>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</si>
  <si>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</si>
  <si>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</si>
  <si>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</si>
  <si>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</si>
  <si>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</si>
  <si>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</si>
  <si>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</si>
  <si>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</si>
  <si>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</si>
  <si>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</si>
  <si>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</si>
  <si>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</si>
  <si>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</si>
  <si>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</si>
  <si>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</si>
  <si>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</si>
  <si>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</si>
  <si>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</si>
  <si>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</si>
  <si>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</si>
  <si>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</si>
  <si>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</si>
  <si>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</si>
  <si>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</si>
  <si>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</si>
  <si>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</si>
  <si>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</si>
  <si>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</si>
  <si>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</si>
  <si>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</si>
  <si>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</si>
  <si>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</si>
  <si>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</si>
  <si>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</si>
  <si>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</si>
  <si>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</si>
  <si>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</si>
  <si>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</si>
  <si>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</si>
  <si>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</si>
  <si>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</si>
  <si>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</si>
  <si>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</si>
  <si>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</si>
  <si>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</si>
  <si>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</si>
  <si>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</si>
  <si>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</si>
  <si>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</si>
  <si>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</si>
  <si>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</si>
  <si>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</si>
  <si>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</si>
  <si>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</si>
  <si>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</si>
  <si>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</si>
  <si>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</si>
  <si>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</si>
  <si>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</si>
  <si>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</si>
  <si>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</si>
  <si>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</si>
  <si>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</si>
  <si>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</si>
  <si>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</si>
  <si>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</si>
  <si>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</si>
  <si>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</si>
  <si>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</si>
  <si>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</si>
  <si>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</si>
  <si>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</si>
  <si>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</si>
  <si>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</si>
  <si>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</si>
  <si>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</si>
  <si>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</si>
  <si>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</si>
  <si>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</si>
  <si>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</si>
  <si>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</si>
  <si>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</si>
  <si>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</si>
  <si>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</si>
  <si>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</si>
  <si>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</si>
  <si>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</si>
  <si>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</si>
  <si>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</si>
  <si>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</si>
  <si>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</si>
  <si>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</si>
  <si>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</si>
  <si>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</si>
  <si>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</si>
  <si>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</si>
  <si>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</si>
  <si>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</si>
  <si>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</si>
  <si>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</si>
  <si>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</si>
  <si>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</si>
  <si>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</si>
  <si>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</si>
  <si>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</si>
  <si>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</si>
  <si>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</si>
  <si>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</si>
  <si>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</si>
  <si>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</si>
  <si>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</si>
  <si>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</si>
  <si>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</si>
  <si>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</si>
  <si>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</si>
  <si>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</si>
  <si>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</si>
  <si>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</si>
  <si>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</si>
  <si>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</si>
  <si>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</si>
  <si>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</si>
  <si>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</si>
  <si>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</si>
  <si>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</si>
  <si>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</si>
  <si>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</si>
  <si>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</si>
  <si>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</si>
  <si>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</si>
  <si>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</si>
  <si>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</si>
  <si>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</si>
  <si>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</si>
  <si>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</si>
  <si>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</si>
  <si>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</si>
  <si>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</si>
  <si>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</si>
  <si>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</si>
  <si>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</si>
  <si>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</si>
  <si>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</si>
  <si>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</si>
  <si>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</si>
  <si>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</si>
  <si>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</si>
  <si>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</si>
  <si>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</si>
  <si>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</si>
  <si>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</si>
  <si>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</si>
  <si>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</si>
  <si>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</si>
  <si>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</si>
  <si>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</si>
  <si>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</si>
  <si>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</si>
  <si>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</si>
  <si>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</si>
  <si>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</si>
  <si>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</si>
  <si>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</si>
  <si>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</si>
  <si>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</si>
  <si>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</si>
  <si>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</si>
  <si>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</si>
  <si>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</si>
  <si>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</si>
  <si>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</si>
  <si>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</si>
  <si>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</si>
  <si>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</si>
  <si>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</si>
  <si>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</si>
  <si>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</si>
  <si>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</si>
  <si>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</si>
  <si>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</si>
  <si>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</si>
  <si>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</si>
  <si>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</si>
  <si>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</si>
  <si>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</si>
  <si>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</si>
  <si>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</si>
  <si>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</si>
  <si>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</si>
  <si>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</si>
  <si>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</si>
  <si>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</si>
  <si>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</si>
  <si>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</si>
  <si>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</si>
  <si>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</si>
  <si>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</si>
  <si>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</si>
  <si>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</si>
  <si>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</si>
  <si>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</si>
  <si>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</si>
  <si>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</si>
  <si>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</si>
  <si>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</si>
  <si>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</si>
  <si>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</si>
  <si>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</si>
  <si>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</si>
  <si>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</si>
  <si>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</si>
  <si>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</si>
  <si>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</si>
  <si>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</si>
  <si>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</si>
  <si>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</si>
  <si>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</si>
  <si>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</si>
  <si>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</si>
  <si>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</si>
  <si>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</si>
  <si>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</si>
  <si>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</si>
  <si>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</si>
  <si>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</si>
  <si>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</si>
  <si>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</si>
  <si>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</si>
  <si>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</si>
  <si>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</si>
  <si>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</si>
  <si>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</si>
  <si>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</si>
  <si>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</si>
  <si>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</si>
  <si>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</si>
  <si>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</si>
  <si>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</si>
  <si>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</si>
  <si>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</si>
  <si>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</si>
  <si>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</si>
  <si>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</si>
  <si>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</si>
  <si>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</si>
  <si>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</si>
  <si>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</si>
  <si>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</si>
  <si>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</si>
  <si>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</si>
  <si>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</si>
  <si>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</si>
  <si>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</si>
  <si>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</si>
  <si>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</si>
  <si>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</si>
  <si>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</si>
  <si>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</si>
  <si>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</si>
  <si>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</si>
  <si>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</si>
  <si>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</si>
  <si>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</si>
  <si>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</si>
  <si>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</si>
  <si>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</si>
  <si>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</si>
  <si>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</si>
  <si>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</si>
  <si>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</si>
  <si>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</si>
  <si>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</si>
  <si>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</si>
  <si>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</si>
  <si>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</si>
  <si>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</si>
  <si>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</si>
  <si>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</si>
  <si>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</si>
  <si>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</si>
  <si>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</si>
  <si>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</si>
  <si>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</si>
  <si>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</si>
  <si>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</si>
  <si>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</si>
  <si>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</si>
  <si>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</si>
  <si>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</si>
  <si>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</si>
  <si>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</si>
  <si>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</si>
  <si>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</si>
  <si>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</si>
  <si>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</si>
  <si>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</si>
  <si>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</si>
  <si>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</si>
  <si>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</si>
  <si>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</si>
  <si>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</si>
  <si>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</si>
  <si>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</si>
  <si>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</si>
  <si>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</si>
  <si>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</si>
  <si>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</si>
  <si>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</si>
  <si>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</si>
  <si>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</si>
  <si>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</si>
  <si>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</si>
  <si>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</si>
  <si>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</si>
  <si>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</si>
  <si>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</si>
  <si>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</si>
  <si>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</si>
  <si>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</si>
  <si>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</si>
  <si>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</si>
  <si>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</si>
  <si>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</si>
  <si>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</si>
  <si>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</si>
  <si>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</si>
  <si>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</si>
  <si>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</si>
  <si>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</si>
  <si>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</si>
  <si>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</si>
  <si>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</si>
  <si>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</si>
  <si>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</si>
  <si>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</si>
  <si>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</si>
  <si>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</si>
  <si>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</si>
  <si>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</si>
  <si>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</si>
  <si>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</si>
  <si>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</si>
  <si>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</si>
  <si>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</si>
  <si>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</si>
  <si>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</si>
  <si>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</si>
  <si>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</si>
  <si>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</si>
  <si>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</si>
  <si>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</si>
  <si>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</si>
  <si>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</si>
  <si>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</si>
  <si>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</si>
  <si>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</si>
  <si>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</si>
  <si>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</si>
  <si>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</si>
  <si>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</si>
  <si>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</si>
  <si>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</si>
  <si>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</si>
  <si>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</si>
  <si>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</si>
  <si>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</si>
  <si>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</si>
  <si>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</si>
  <si>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</si>
  <si>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</si>
  <si>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</si>
  <si>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</si>
  <si>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</si>
  <si>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</si>
  <si>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</si>
  <si>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</si>
  <si>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</si>
  <si>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</si>
  <si>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</si>
  <si>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</si>
  <si>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</si>
  <si>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</si>
  <si>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</si>
  <si>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</si>
  <si>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</si>
  <si>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</si>
  <si>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</si>
  <si>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</si>
  <si>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</si>
  <si>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</si>
  <si>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</si>
  <si>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</si>
  <si>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</si>
  <si>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</si>
  <si>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</si>
  <si>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</si>
  <si>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</si>
  <si>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</si>
  <si>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</si>
  <si>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</si>
  <si>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</si>
  <si>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</si>
  <si>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</si>
  <si>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</si>
  <si>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</si>
  <si>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</si>
  <si>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</si>
  <si>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</si>
  <si>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</si>
  <si>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</si>
  <si>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</si>
  <si>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</si>
  <si>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</si>
  <si>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</si>
  <si>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</si>
  <si>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</si>
  <si>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</si>
  <si>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</si>
  <si>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</si>
  <si>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</si>
  <si>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</si>
  <si>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</si>
  <si>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</si>
  <si>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</si>
  <si>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</si>
  <si>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</si>
  <si>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</si>
  <si>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</si>
  <si>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</si>
  <si>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</si>
  <si>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</si>
  <si>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</si>
  <si>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</si>
  <si>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</si>
  <si>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</si>
  <si>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</si>
  <si>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</si>
  <si>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</si>
  <si>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</si>
  <si>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</si>
  <si>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</si>
  <si>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</si>
  <si>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</si>
  <si>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</si>
  <si>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</si>
  <si>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</si>
  <si>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</si>
  <si>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</si>
  <si>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</si>
  <si>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</si>
  <si>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</si>
  <si>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</si>
  <si>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</si>
  <si>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</si>
  <si>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</si>
  <si>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</si>
  <si>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</si>
  <si>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</si>
  <si>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</si>
  <si>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</si>
  <si>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</si>
  <si>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</si>
  <si>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</si>
  <si>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</si>
  <si>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</si>
  <si>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</si>
  <si>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</si>
  <si>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</si>
  <si>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</si>
  <si>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</si>
  <si>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</si>
  <si>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</si>
  <si>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</si>
  <si>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</si>
  <si>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</si>
  <si>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</si>
  <si>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</si>
  <si>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</si>
  <si>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</si>
  <si>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</si>
  <si>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</si>
  <si>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</si>
  <si>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</si>
  <si>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</si>
  <si>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</si>
  <si>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</si>
  <si>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</si>
  <si>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</si>
  <si>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</si>
  <si>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</si>
  <si>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</si>
  <si>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</si>
  <si>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</si>
  <si>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</si>
  <si>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</si>
  <si>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</si>
  <si>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</si>
  <si>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</si>
  <si>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</si>
  <si>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</si>
  <si>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</si>
  <si>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</si>
  <si>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</si>
  <si>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</si>
  <si>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</si>
  <si>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</si>
  <si>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</si>
  <si>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</si>
  <si>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</si>
  <si>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</si>
  <si>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</si>
  <si>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</si>
  <si>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</si>
  <si>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</si>
  <si>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</si>
  <si>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</si>
  <si>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</si>
  <si>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</si>
  <si>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</si>
  <si>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</si>
  <si>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</si>
  <si>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</si>
  <si>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</si>
  <si>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</si>
  <si>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</si>
  <si>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</si>
  <si>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</si>
  <si>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</si>
  <si>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</si>
  <si>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</si>
  <si>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</si>
  <si>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</si>
  <si>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</si>
  <si>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</si>
  <si>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</si>
  <si>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</si>
  <si>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</si>
  <si>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</si>
  <si>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</si>
  <si>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</si>
  <si>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</si>
  <si>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</si>
  <si>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</si>
  <si>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</si>
  <si>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</si>
  <si>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</si>
  <si>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</si>
  <si>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</si>
  <si>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</si>
  <si>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</si>
  <si>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</si>
  <si>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</si>
  <si>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</si>
  <si>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</si>
  <si>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</si>
  <si>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</si>
  <si>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</si>
  <si>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</si>
  <si>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</si>
  <si>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</si>
  <si>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</si>
  <si>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</si>
  <si>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</si>
  <si>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</si>
  <si>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</si>
  <si>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</si>
  <si>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</si>
  <si>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</si>
  <si>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</si>
  <si>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</si>
  <si>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</si>
  <si>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</si>
  <si>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</si>
  <si>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</si>
  <si>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</si>
  <si>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</si>
  <si>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</si>
  <si>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</si>
  <si>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</si>
  <si>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</si>
  <si>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</si>
  <si>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</si>
  <si>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</si>
  <si>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</si>
  <si>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</si>
  <si>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</si>
  <si>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</si>
  <si>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</si>
  <si>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</si>
  <si>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</si>
  <si>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</si>
  <si>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</si>
  <si>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</si>
  <si>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</si>
  <si>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</si>
  <si>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</si>
  <si>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</si>
  <si>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</si>
  <si>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</si>
  <si>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</si>
  <si>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</si>
  <si>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</si>
  <si>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</si>
  <si>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</si>
  <si>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</si>
  <si>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</si>
  <si>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</si>
  <si>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</si>
  <si>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</si>
  <si>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</si>
  <si>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</si>
  <si>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</si>
  <si>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</si>
  <si>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</si>
  <si>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</si>
  <si>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</si>
  <si>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</si>
  <si>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</si>
  <si>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</si>
  <si>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</si>
  <si>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</si>
  <si>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</si>
  <si>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</si>
  <si>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</si>
  <si>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</si>
  <si>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</si>
  <si>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</si>
  <si>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</si>
  <si>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</si>
  <si>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</si>
  <si>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</si>
  <si>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</si>
  <si>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</si>
  <si>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</si>
  <si>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</si>
  <si>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</si>
  <si>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</si>
  <si>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</si>
  <si>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</si>
  <si>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</si>
  <si>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</si>
  <si>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</si>
  <si>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</si>
  <si>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</si>
  <si>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</si>
  <si>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</si>
  <si>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</si>
  <si>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</si>
  <si>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</si>
  <si>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</si>
  <si>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</si>
  <si>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</si>
  <si>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</si>
  <si>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</si>
  <si>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</si>
  <si>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</si>
  <si>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</si>
  <si>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</si>
  <si>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</si>
  <si>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</si>
  <si>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</si>
  <si>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</si>
  <si>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</si>
  <si>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</si>
  <si>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</si>
  <si>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</si>
  <si>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</si>
  <si>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</si>
  <si>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</si>
  <si>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</si>
  <si>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</si>
  <si>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</si>
  <si>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</si>
  <si>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</si>
  <si>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</si>
  <si>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</si>
  <si>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</si>
  <si>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</si>
  <si>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</si>
  <si>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</si>
  <si>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</si>
  <si>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</si>
  <si>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</si>
  <si>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</si>
  <si>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</si>
  <si>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</si>
  <si>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</si>
  <si>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</si>
  <si>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</si>
  <si>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</si>
  <si>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</si>
  <si>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</si>
  <si>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</si>
  <si>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</si>
  <si>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</si>
  <si>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</si>
  <si>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</si>
  <si>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</si>
  <si>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</si>
  <si>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</si>
  <si>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</si>
  <si>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</si>
  <si>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</si>
  <si>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</si>
  <si>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</si>
  <si>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</si>
  <si>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</si>
  <si>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</si>
  <si>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</si>
  <si>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</si>
  <si>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</si>
  <si>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</si>
  <si>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</si>
  <si>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</si>
  <si>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</si>
  <si>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</si>
  <si>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</si>
  <si>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</si>
  <si>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</si>
  <si>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</si>
  <si>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</si>
  <si>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</si>
  <si>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</si>
  <si>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</si>
  <si>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</si>
  <si>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</si>
  <si>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</si>
  <si>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</si>
  <si>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</si>
  <si>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</si>
  <si>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</si>
  <si>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</si>
  <si>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</si>
  <si>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</si>
  <si>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</si>
  <si>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</si>
  <si>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</si>
  <si>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</si>
  <si>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</si>
  <si>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</si>
  <si>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</si>
  <si>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</si>
  <si>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</si>
  <si>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</si>
  <si>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</si>
  <si>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</si>
  <si>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</si>
  <si>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</si>
  <si>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</si>
  <si>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</si>
  <si>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</si>
  <si>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</si>
  <si>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</si>
  <si>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</si>
  <si>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</si>
  <si>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</si>
  <si>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</si>
  <si>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</si>
  <si>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</si>
  <si>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</si>
  <si>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</si>
  <si>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</si>
  <si>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</si>
  <si>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</si>
  <si>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</si>
  <si>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</si>
  <si>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</si>
  <si>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</si>
  <si>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</si>
  <si>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</si>
  <si>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</si>
  <si>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</si>
  <si>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</si>
  <si>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</si>
  <si>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</si>
  <si>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</si>
  <si>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</si>
  <si>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</si>
  <si>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</si>
  <si>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</si>
  <si>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</si>
  <si>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</si>
  <si>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</si>
  <si>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</si>
  <si>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</si>
  <si>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</si>
  <si>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</si>
  <si>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</si>
  <si>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</si>
  <si>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</si>
  <si>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</si>
  <si>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</si>
  <si>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</si>
  <si>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</si>
  <si>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</si>
  <si>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</si>
  <si>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</si>
  <si>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</si>
  <si>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</si>
  <si>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</si>
  <si>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</si>
  <si>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</si>
  <si>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</si>
  <si>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</si>
  <si>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</si>
  <si>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</si>
  <si>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</si>
  <si>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</si>
  <si>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</si>
  <si>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</si>
  <si>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</si>
  <si>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</si>
  <si>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</si>
  <si>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</si>
  <si>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</si>
  <si>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</si>
  <si>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</si>
  <si>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</si>
  <si>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</si>
  <si>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</si>
  <si>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</si>
  <si>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</si>
  <si>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</si>
  <si>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</si>
  <si>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</si>
  <si>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</si>
  <si>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</si>
  <si>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</si>
  <si>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</si>
  <si>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</si>
  <si>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</si>
  <si>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</si>
  <si>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</si>
  <si>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</si>
  <si>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</si>
  <si>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</si>
  <si>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</si>
  <si>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</si>
  <si>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</si>
  <si>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</si>
  <si>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</si>
  <si>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</si>
  <si>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</si>
  <si>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</si>
  <si>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</si>
  <si>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</si>
  <si>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</si>
  <si>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</si>
  <si>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</si>
  <si>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</si>
  <si>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</si>
  <si>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</si>
  <si>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</si>
  <si>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</si>
  <si>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</si>
  <si>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</si>
  <si>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</si>
  <si>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</si>
  <si>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</si>
  <si>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</si>
  <si>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</si>
  <si>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</si>
  <si>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</si>
  <si>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</si>
  <si>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</si>
  <si>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</si>
  <si>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</si>
  <si>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</si>
  <si>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</si>
  <si>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</si>
  <si>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</si>
  <si>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</si>
  <si>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</si>
  <si>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</si>
  <si>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</si>
  <si>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</si>
  <si>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</si>
  <si>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</si>
  <si>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</si>
  <si>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</si>
  <si>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</si>
  <si>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</si>
  <si>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</si>
  <si>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</si>
  <si>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</si>
  <si>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</si>
  <si>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</si>
  <si>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</si>
  <si>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</si>
  <si>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</si>
  <si>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</si>
  <si>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</si>
  <si>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</si>
  <si>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</si>
  <si>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</si>
  <si>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</si>
  <si>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</si>
  <si>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</si>
  <si>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</si>
  <si>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</si>
  <si>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</si>
  <si>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</si>
  <si>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</si>
  <si>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</si>
  <si>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</si>
  <si>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</si>
  <si>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</si>
  <si>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</si>
  <si>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</si>
  <si>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</si>
  <si>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</si>
  <si>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</si>
  <si>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</si>
  <si>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</si>
  <si>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</si>
  <si>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</si>
  <si>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</si>
  <si>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</si>
  <si>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</si>
  <si>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</si>
  <si>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</si>
  <si>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</si>
  <si>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</si>
  <si>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</si>
  <si>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</si>
  <si>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</si>
  <si>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</si>
  <si>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</si>
  <si>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</si>
  <si>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</si>
  <si>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</si>
  <si>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</si>
  <si>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</si>
  <si>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</si>
  <si>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</si>
  <si>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</si>
  <si>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</si>
  <si>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</si>
  <si>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</si>
  <si>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</si>
  <si>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</si>
  <si>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</si>
  <si>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</si>
  <si>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</si>
  <si>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</si>
  <si>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</si>
  <si>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</si>
  <si>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</si>
  <si>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</si>
  <si>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</si>
  <si>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</si>
  <si>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</si>
  <si>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</si>
  <si>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</si>
  <si>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</si>
  <si>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</si>
  <si>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</si>
  <si>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</si>
  <si>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</si>
  <si>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</si>
  <si>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</si>
  <si>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</si>
  <si>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</si>
  <si>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</si>
  <si>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</si>
  <si>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</si>
  <si>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</si>
  <si>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</si>
  <si>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</si>
  <si>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</si>
  <si>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</si>
  <si>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</si>
  <si>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</si>
  <si>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</si>
  <si>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</si>
  <si>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</si>
  <si>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</si>
  <si>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</si>
  <si>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</si>
  <si>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</si>
  <si>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</si>
  <si>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</si>
  <si>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</si>
  <si>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</si>
  <si>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</si>
  <si>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</si>
  <si>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</si>
  <si>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</si>
  <si>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</si>
  <si>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</si>
  <si>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</si>
  <si>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</si>
  <si>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</si>
  <si>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</si>
  <si>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</si>
  <si>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</si>
  <si>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</si>
  <si>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</si>
  <si>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</si>
  <si>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</si>
  <si>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</si>
  <si>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</si>
  <si>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</si>
  <si>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</si>
  <si>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</si>
  <si>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</si>
  <si>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</si>
  <si>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</si>
  <si>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</si>
  <si>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</si>
  <si>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</si>
  <si>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</si>
  <si>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</si>
  <si>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</si>
  <si>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</si>
  <si>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</si>
  <si>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</si>
  <si>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</si>
  <si>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</si>
  <si>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</si>
  <si>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</si>
  <si>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</si>
  <si>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</si>
  <si>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</si>
  <si>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</si>
  <si>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</si>
  <si>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</si>
  <si>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</si>
  <si>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</si>
  <si>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</si>
  <si>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</si>
  <si>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</si>
  <si>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</si>
  <si>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</si>
  <si>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</si>
  <si>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</si>
  <si>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</si>
  <si>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</si>
  <si>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</si>
  <si>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</si>
  <si>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</si>
  <si>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</si>
  <si>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</si>
  <si>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</si>
  <si>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</si>
  <si>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</si>
  <si>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</si>
  <si>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</si>
  <si>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</si>
  <si>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</si>
  <si>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</si>
  <si>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</si>
  <si>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</si>
  <si>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</si>
  <si>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</si>
  <si>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</si>
  <si>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</si>
  <si>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</si>
  <si>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</si>
  <si>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</si>
  <si>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</si>
  <si>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</si>
  <si>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</si>
  <si>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</si>
  <si>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</si>
  <si>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</si>
  <si>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</si>
  <si>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</si>
  <si>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</si>
  <si>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</si>
  <si>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</si>
  <si>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</si>
  <si>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</si>
  <si>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</si>
  <si>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</si>
  <si>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</si>
  <si>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</si>
  <si>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</si>
  <si>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</si>
  <si>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</si>
  <si>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</si>
  <si>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</si>
  <si>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</si>
  <si>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</si>
  <si>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</si>
  <si>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</si>
  <si>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</si>
  <si>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</si>
  <si>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</si>
  <si>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</si>
  <si>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</si>
  <si>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</si>
  <si>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</si>
  <si>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</si>
  <si>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</si>
  <si>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</si>
  <si>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</si>
  <si>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</si>
  <si>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</si>
  <si>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</si>
  <si>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</si>
  <si>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</si>
  <si>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</si>
  <si>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</si>
  <si>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</si>
  <si>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</si>
  <si>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</si>
  <si>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</si>
  <si>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</si>
  <si>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</si>
  <si>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</si>
  <si>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</si>
  <si>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</si>
  <si>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</si>
  <si>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</si>
  <si>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</si>
  <si>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</si>
  <si>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</si>
  <si>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</si>
  <si>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</si>
  <si>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</si>
  <si>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</si>
  <si>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</si>
  <si>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</si>
  <si>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</si>
  <si>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</si>
  <si>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</si>
  <si>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</si>
  <si>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</si>
  <si>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</si>
  <si>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</si>
  <si>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</si>
  <si>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</si>
  <si>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</si>
  <si>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</si>
  <si>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</si>
  <si>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</si>
  <si>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</si>
  <si>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</si>
  <si>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</si>
  <si>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</si>
  <si>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</si>
  <si>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</si>
  <si>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</si>
  <si>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</si>
  <si>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</si>
  <si>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</si>
  <si>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</si>
  <si>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</si>
  <si>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</si>
  <si>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</si>
  <si>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</si>
  <si>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</si>
  <si>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</si>
  <si>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</si>
  <si>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</si>
  <si>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</si>
  <si>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</si>
  <si>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</si>
  <si>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</si>
  <si>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</si>
  <si>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</si>
  <si>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</si>
  <si>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</si>
  <si>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</si>
  <si>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</si>
  <si>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</si>
  <si>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</si>
  <si>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</si>
  <si>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</si>
  <si>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</si>
  <si>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</si>
  <si>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</si>
  <si>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</si>
  <si>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</si>
  <si>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</si>
  <si>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</si>
  <si>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</si>
  <si>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</si>
  <si>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</si>
  <si>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</si>
  <si>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</si>
  <si>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</si>
  <si>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</si>
  <si>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</si>
  <si>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</si>
  <si>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</si>
  <si>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</si>
  <si>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</si>
  <si>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</si>
  <si>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</si>
  <si>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</si>
  <si>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</si>
  <si>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</si>
  <si>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</si>
  <si>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</si>
  <si>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</si>
  <si>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</si>
  <si>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</si>
  <si>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</si>
  <si>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</si>
  <si>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</si>
  <si>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</si>
  <si>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</si>
  <si>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</si>
  <si>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</si>
  <si>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</si>
  <si>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</si>
  <si>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</si>
  <si>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</si>
  <si>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</si>
  <si>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</si>
  <si>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</si>
  <si>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</si>
  <si>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</si>
  <si>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</si>
  <si>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</si>
  <si>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</si>
  <si>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</si>
  <si>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</si>
  <si>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</si>
  <si>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</si>
  <si>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</si>
  <si>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</si>
  <si>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</si>
  <si>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</si>
  <si>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</si>
  <si>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</si>
  <si>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</si>
  <si>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</si>
  <si>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</si>
  <si>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</si>
  <si>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</si>
  <si>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</si>
  <si>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</si>
  <si>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</si>
  <si>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</si>
  <si>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</si>
  <si>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</si>
  <si>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</si>
  <si>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</si>
  <si>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</si>
  <si>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</si>
  <si>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</si>
  <si>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</si>
  <si>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</si>
  <si>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</si>
  <si>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</si>
  <si>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</si>
  <si>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</si>
  <si>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</si>
  <si>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</si>
  <si>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</si>
  <si>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</si>
  <si>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</si>
  <si>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</si>
  <si>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</si>
  <si>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</si>
  <si>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</si>
  <si>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</si>
  <si>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</si>
  <si>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</si>
  <si>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</si>
  <si>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</si>
  <si>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</si>
  <si>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</si>
  <si>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</si>
  <si>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</si>
  <si>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</si>
  <si>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</si>
  <si>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</si>
  <si>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</si>
  <si>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</si>
  <si>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</si>
  <si>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</si>
  <si>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</si>
  <si>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</si>
  <si>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</si>
  <si>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</si>
  <si>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</si>
  <si>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</si>
  <si>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</si>
  <si>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</si>
  <si>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</si>
  <si>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</si>
  <si>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</si>
  <si>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</si>
  <si>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</si>
  <si>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</si>
  <si>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</si>
  <si>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</si>
  <si>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</si>
  <si>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</si>
  <si>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</si>
  <si>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</si>
  <si>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</si>
  <si>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</si>
  <si>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</si>
  <si>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</si>
  <si>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</si>
  <si>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</si>
  <si>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</si>
  <si>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</si>
  <si>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</si>
  <si>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</si>
  <si>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</si>
  <si>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</si>
  <si>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</si>
  <si>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</si>
  <si>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</si>
  <si>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</si>
  <si>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</si>
  <si>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</si>
  <si>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</si>
  <si>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</si>
  <si>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</si>
  <si>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</si>
  <si>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</si>
  <si>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</si>
  <si>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</si>
  <si>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</si>
  <si>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</si>
  <si>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</si>
  <si>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</si>
  <si>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</si>
  <si>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</si>
  <si>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</si>
  <si>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</si>
  <si>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</si>
  <si>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</si>
  <si>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</si>
  <si>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</si>
  <si>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</si>
  <si>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</si>
  <si>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</si>
  <si>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</si>
  <si>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</si>
  <si>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</si>
  <si>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</si>
  <si>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</si>
  <si>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</si>
  <si>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</si>
  <si>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</si>
  <si>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</si>
  <si>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</si>
  <si>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</si>
  <si>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</si>
  <si>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</si>
  <si>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</si>
  <si>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</si>
  <si>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</si>
  <si>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</si>
  <si>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</si>
  <si>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</si>
  <si>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</si>
  <si>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</si>
  <si>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</si>
  <si>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</si>
  <si>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</si>
  <si>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</si>
  <si>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</si>
  <si>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</si>
  <si>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</si>
  <si>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</si>
  <si>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</si>
  <si>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</si>
  <si>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</si>
  <si>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</si>
  <si>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</si>
  <si>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</si>
  <si>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</si>
  <si>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</si>
  <si>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</si>
  <si>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</si>
  <si>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</si>
  <si>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</si>
  <si>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</si>
  <si>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</si>
  <si>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</si>
  <si>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</si>
  <si>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</si>
  <si>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</si>
  <si>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</si>
  <si>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</si>
  <si>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</si>
  <si>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</si>
  <si>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</si>
  <si>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</si>
  <si>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</si>
  <si>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</si>
  <si>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</si>
  <si>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</si>
  <si>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</si>
  <si>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</si>
  <si>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</si>
  <si>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</si>
  <si>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</si>
  <si>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</si>
  <si>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</si>
  <si>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</si>
  <si>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</si>
  <si>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</si>
  <si>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</si>
  <si>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</si>
  <si>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</si>
  <si>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</si>
  <si>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</si>
  <si>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</si>
  <si>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</si>
  <si>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</si>
  <si>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</si>
  <si>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</si>
  <si>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</si>
  <si>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</si>
  <si>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</si>
  <si>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</si>
  <si>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</si>
  <si>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</si>
  <si>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</si>
  <si>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</si>
  <si>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</si>
  <si>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</si>
  <si>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</si>
  <si>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</si>
  <si>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</si>
  <si>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</si>
  <si>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</si>
  <si>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</si>
  <si>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</si>
  <si>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</si>
  <si>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</si>
  <si>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</si>
  <si>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</si>
  <si>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</si>
  <si>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</si>
  <si>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</si>
  <si>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</si>
  <si>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</si>
  <si>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</si>
  <si>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</si>
  <si>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</si>
  <si>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</si>
  <si>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</si>
  <si>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</si>
  <si>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</si>
  <si>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</si>
  <si>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</si>
  <si>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</si>
  <si>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</si>
  <si>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</si>
  <si>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</si>
  <si>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</si>
  <si>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</si>
  <si>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</si>
  <si>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</si>
  <si>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</si>
  <si>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</si>
  <si>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</si>
  <si>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</si>
  <si>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</si>
  <si>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</si>
  <si>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</si>
  <si>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</si>
  <si>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</si>
  <si>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</si>
  <si>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</si>
  <si>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</si>
  <si>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</si>
  <si>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</si>
  <si>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</si>
  <si>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</si>
  <si>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</si>
  <si>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</si>
  <si>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</si>
  <si>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</si>
  <si>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</si>
  <si>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</si>
  <si>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</si>
  <si>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</si>
  <si>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</si>
  <si>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</si>
  <si>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</si>
  <si>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</si>
  <si>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</si>
  <si>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</si>
  <si>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</si>
  <si>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</si>
  <si>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</si>
  <si>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</si>
  <si>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</si>
  <si>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</si>
  <si>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</si>
  <si>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</si>
  <si>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</si>
  <si>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</si>
  <si>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</si>
  <si>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</si>
  <si>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</si>
  <si>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</si>
  <si>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</si>
  <si>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</si>
  <si>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</si>
  <si>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</si>
  <si>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</si>
  <si>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</si>
  <si>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</si>
  <si>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</si>
  <si>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</si>
  <si>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</si>
  <si>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</si>
  <si>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</si>
  <si>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</si>
  <si>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</si>
  <si>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</si>
  <si>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</si>
  <si>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</si>
  <si>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</si>
  <si>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</si>
  <si>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</si>
  <si>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</si>
  <si>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</si>
  <si>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</si>
  <si>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</si>
  <si>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</si>
  <si>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</si>
  <si>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</si>
  <si>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</si>
  <si>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</si>
  <si>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</si>
  <si>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</si>
  <si>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</si>
  <si>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</si>
  <si>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</si>
  <si>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</si>
  <si>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</si>
  <si>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</si>
  <si>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</si>
  <si>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</si>
  <si>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</si>
  <si>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</si>
  <si>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</si>
  <si>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</si>
  <si>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</si>
  <si>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</si>
  <si>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</si>
  <si>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</si>
  <si>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</si>
  <si>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</si>
  <si>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</si>
  <si>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</si>
  <si>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</si>
  <si>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</si>
  <si>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</si>
  <si>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</si>
  <si>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</si>
  <si>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</si>
  <si>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</si>
  <si>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</si>
  <si>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</si>
  <si>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</si>
  <si>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</si>
  <si>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</si>
  <si>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</si>
  <si>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</si>
  <si>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</si>
  <si>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</si>
  <si>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</si>
  <si>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</si>
  <si>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</si>
  <si>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</si>
  <si>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</si>
  <si>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</si>
  <si>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</si>
  <si>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</si>
  <si>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</si>
  <si>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</si>
  <si>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</si>
  <si>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</si>
  <si>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</si>
  <si>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</si>
  <si>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</si>
  <si>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</si>
  <si>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</si>
  <si>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</si>
  <si>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</si>
  <si>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</si>
  <si>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</si>
  <si>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</si>
  <si>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</si>
  <si>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</si>
  <si>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</si>
  <si>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</si>
  <si>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</si>
  <si>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</si>
  <si>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</si>
  <si>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</si>
  <si>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</si>
  <si>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</si>
  <si>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</si>
  <si>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</si>
  <si>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</si>
  <si>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</si>
  <si>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</si>
  <si>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</si>
  <si>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</si>
  <si>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</si>
  <si>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</si>
  <si>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</si>
  <si>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</si>
  <si>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</si>
  <si>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</si>
  <si>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</si>
  <si>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</si>
  <si>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</si>
  <si>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</si>
  <si>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</si>
  <si>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</si>
  <si>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</si>
  <si>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</si>
  <si>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</si>
  <si>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</si>
  <si>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</si>
  <si>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</si>
  <si>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</si>
  <si>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</si>
  <si>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</si>
  <si>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</si>
  <si>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</si>
  <si>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</si>
  <si>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</si>
  <si>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</si>
  <si>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</si>
  <si>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</si>
  <si>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</si>
  <si>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</si>
  <si>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</si>
  <si>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</si>
  <si>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</si>
  <si>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</si>
  <si>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</si>
  <si>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</si>
  <si>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</si>
  <si>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</si>
  <si>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</si>
  <si>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</si>
  <si>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</si>
  <si>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</si>
  <si>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</si>
  <si>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</si>
  <si>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</si>
  <si>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</si>
  <si>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</si>
  <si>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</si>
  <si>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</si>
  <si>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</si>
  <si>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</si>
  <si>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</si>
  <si>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</si>
  <si>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</si>
  <si>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</si>
  <si>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</si>
  <si>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</si>
  <si>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</si>
  <si>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</si>
  <si>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</si>
  <si>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</si>
  <si>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</si>
  <si>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</si>
  <si>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</si>
  <si>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</si>
  <si>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</si>
  <si>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</si>
  <si>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</si>
  <si>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</si>
  <si>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</si>
  <si>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</si>
  <si>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</si>
  <si>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</si>
  <si>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</si>
  <si>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</si>
  <si>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</si>
  <si>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</si>
  <si>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</si>
  <si>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</si>
  <si>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</si>
  <si>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</si>
  <si>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</si>
  <si>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</si>
  <si>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</si>
  <si>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</si>
  <si>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</si>
  <si>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</si>
  <si>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</si>
  <si>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</si>
  <si>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</si>
  <si>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</si>
  <si>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</si>
  <si>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</si>
  <si>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</si>
  <si>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</si>
  <si>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</si>
  <si>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</si>
  <si>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</si>
  <si>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</si>
  <si>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</si>
  <si>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</si>
  <si>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</si>
  <si>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</si>
  <si>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</si>
  <si>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</si>
  <si>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</si>
  <si>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</si>
  <si>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</si>
  <si>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</si>
  <si>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</si>
  <si>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</si>
  <si>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</si>
  <si>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</si>
  <si>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</si>
  <si>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</si>
  <si>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</si>
  <si>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</si>
  <si>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</si>
  <si>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</si>
  <si>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</si>
  <si>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</si>
  <si>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</si>
  <si>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</si>
  <si>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</si>
  <si>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</si>
  <si>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</si>
  <si>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</si>
  <si>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</si>
  <si>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</si>
  <si>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</si>
  <si>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</si>
  <si>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</si>
  <si>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</si>
  <si>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</si>
  <si>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</si>
  <si>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</si>
  <si>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</si>
  <si>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</si>
  <si>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</si>
  <si>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</si>
  <si>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</si>
  <si>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</si>
  <si>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</si>
  <si>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</si>
  <si>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</si>
  <si>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</si>
  <si>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</si>
  <si>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</si>
  <si>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</si>
  <si>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</si>
  <si>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</si>
  <si>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</si>
  <si>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</si>
  <si>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</si>
  <si>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</si>
  <si>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</si>
  <si>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</si>
  <si>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</si>
  <si>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</si>
  <si>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</si>
  <si>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</si>
  <si>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</si>
  <si>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</si>
  <si>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</si>
  <si>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</si>
  <si>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</si>
  <si>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</si>
  <si>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</si>
  <si>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</si>
  <si>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</si>
  <si>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</si>
  <si>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</si>
  <si>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</si>
  <si>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</si>
  <si>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</si>
  <si>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</si>
  <si>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</si>
  <si>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</si>
  <si>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</si>
  <si>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</si>
  <si>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</si>
  <si>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</si>
  <si>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</si>
  <si>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</si>
  <si>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</si>
  <si>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</si>
  <si>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</si>
  <si>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</si>
  <si>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</si>
  <si>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</si>
  <si>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</si>
  <si>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</si>
  <si>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</si>
  <si>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</si>
  <si>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</si>
  <si>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</si>
  <si>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</si>
  <si>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</si>
  <si>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</si>
  <si>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</si>
  <si>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</si>
  <si>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</si>
  <si>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</si>
  <si>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</si>
  <si>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</si>
  <si>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</si>
  <si>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</si>
  <si>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</si>
  <si>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</si>
  <si>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</si>
  <si>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</si>
  <si>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</si>
  <si>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</si>
  <si>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</si>
  <si>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</si>
  <si>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</si>
  <si>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</si>
  <si>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</si>
  <si>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</si>
  <si>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</si>
  <si>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</si>
  <si>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</si>
  <si>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</si>
  <si>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</si>
  <si>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</si>
  <si>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</si>
  <si>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</si>
  <si>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</si>
  <si>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</si>
  <si>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</si>
  <si>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</si>
  <si>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</si>
  <si>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</si>
  <si>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</si>
  <si>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</si>
  <si>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</si>
  <si>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</si>
  <si>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</si>
  <si>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</si>
  <si>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</si>
  <si>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</si>
  <si>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</si>
  <si>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</si>
  <si>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</si>
  <si>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</si>
  <si>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</si>
  <si>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</si>
  <si>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</si>
  <si>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</si>
  <si>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</si>
  <si>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</si>
  <si>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</si>
  <si>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</si>
  <si>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</si>
  <si>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</si>
  <si>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</si>
  <si>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</si>
  <si>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</si>
  <si>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</si>
  <si>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</si>
  <si>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</si>
  <si>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</si>
  <si>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</si>
  <si>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</si>
  <si>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</si>
  <si>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</si>
  <si>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</si>
  <si>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</si>
  <si>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</si>
  <si>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</si>
  <si>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</si>
  <si>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</si>
  <si>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</si>
  <si>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</si>
  <si>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</si>
  <si>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</si>
  <si>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</si>
  <si>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</si>
  <si>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</si>
  <si>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</si>
  <si>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</si>
  <si>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</si>
  <si>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</si>
  <si>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</si>
  <si>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</si>
  <si>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</si>
  <si>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</si>
  <si>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</si>
  <si>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</si>
  <si>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</si>
  <si>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</si>
  <si>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</si>
  <si>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</si>
  <si>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</si>
  <si>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</si>
  <si>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</si>
  <si>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</si>
  <si>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</si>
  <si>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</si>
  <si>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</si>
  <si>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</si>
  <si>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</si>
  <si>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</si>
  <si>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</si>
  <si>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</si>
  <si>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</si>
  <si>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</si>
  <si>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</si>
  <si>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</si>
  <si>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</si>
  <si>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</si>
  <si>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</si>
  <si>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</si>
  <si>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</si>
  <si>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</si>
  <si>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</si>
  <si>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</si>
  <si>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</si>
  <si>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</si>
  <si>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</si>
  <si>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</si>
  <si>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</si>
  <si>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</si>
  <si>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</si>
  <si>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</si>
  <si>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</si>
  <si>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</si>
  <si>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</si>
  <si>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</si>
  <si>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</si>
  <si>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</si>
  <si>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</si>
  <si>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</si>
  <si>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</si>
  <si>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</si>
  <si>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</si>
  <si>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</si>
  <si>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</si>
  <si>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</si>
  <si>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</si>
  <si>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</si>
  <si>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</si>
  <si>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</si>
  <si>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</si>
  <si>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</si>
  <si>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</si>
  <si>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</si>
  <si>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</si>
  <si>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</si>
  <si>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</si>
  <si>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</si>
  <si>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</si>
  <si>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</si>
  <si>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</si>
  <si>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</si>
  <si>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</si>
  <si>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</si>
  <si>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</si>
  <si>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</si>
  <si>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</si>
  <si>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</si>
  <si>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</si>
  <si>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</si>
  <si>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</si>
  <si>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</si>
  <si>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</si>
  <si>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</si>
  <si>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</si>
  <si>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</si>
  <si>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</si>
  <si>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</si>
  <si>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</si>
  <si>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</si>
  <si>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</si>
  <si>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</si>
  <si>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</si>
  <si>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</si>
  <si>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</si>
  <si>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</si>
  <si>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</si>
  <si>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</si>
  <si>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</si>
  <si>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</si>
  <si>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</si>
  <si>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</si>
  <si>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</si>
  <si>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</si>
  <si>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</si>
  <si>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</si>
  <si>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</si>
  <si>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</si>
  <si>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</si>
  <si>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</si>
  <si>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</si>
  <si>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</si>
  <si>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</si>
  <si>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</si>
  <si>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</si>
  <si>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</si>
  <si>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</si>
  <si>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</si>
  <si>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</si>
  <si>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</si>
  <si>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</si>
  <si>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</si>
  <si>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</si>
  <si>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</si>
  <si>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</si>
  <si>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</si>
  <si>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</si>
  <si>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</si>
  <si>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</si>
  <si>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</si>
  <si>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</si>
  <si>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</si>
  <si>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</si>
  <si>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</si>
  <si>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</si>
  <si>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</si>
  <si>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</si>
  <si>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</si>
  <si>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</si>
  <si>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</si>
  <si>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</si>
  <si>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</si>
  <si>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</si>
  <si>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</si>
  <si>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</si>
  <si>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</si>
  <si>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</si>
  <si>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</si>
  <si>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</si>
  <si>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</si>
  <si>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</si>
  <si>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</si>
  <si>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</si>
  <si>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</si>
  <si>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</si>
  <si>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</si>
  <si>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</si>
  <si>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</si>
  <si>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</si>
  <si>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</si>
  <si>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</si>
  <si>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</si>
  <si>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</si>
  <si>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</si>
  <si>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</si>
  <si>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</si>
  <si>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</si>
  <si>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</si>
  <si>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</si>
  <si>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</si>
  <si>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</si>
  <si>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</si>
  <si>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</si>
  <si>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</si>
  <si>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</si>
  <si>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</si>
  <si>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</si>
  <si>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</si>
  <si>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</si>
  <si>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</si>
  <si>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</si>
  <si>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</si>
  <si>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</si>
  <si>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</si>
  <si>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</si>
  <si>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</si>
  <si>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</si>
  <si>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</si>
  <si>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</si>
  <si>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</si>
  <si>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</si>
  <si>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</si>
  <si>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</si>
  <si>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</si>
  <si>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</si>
  <si>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</si>
  <si>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</si>
  <si>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</si>
  <si>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</si>
  <si>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</si>
  <si>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</si>
  <si>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</si>
  <si>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</si>
  <si>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</si>
  <si>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</si>
  <si>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</si>
  <si>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</si>
  <si>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</si>
  <si>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</si>
  <si>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</si>
  <si>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</si>
  <si>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</si>
  <si>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</si>
  <si>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</si>
  <si>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</si>
  <si>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</si>
  <si>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</si>
  <si>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</si>
  <si>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</si>
  <si>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</si>
  <si>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</si>
  <si>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</si>
  <si>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</si>
  <si>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</si>
  <si>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</si>
  <si>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</si>
  <si>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</si>
  <si>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</si>
  <si>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</si>
  <si>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</si>
  <si>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</si>
  <si>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</si>
  <si>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</si>
  <si>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</si>
  <si>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</si>
  <si>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</si>
  <si>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</si>
  <si>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</si>
  <si>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</si>
  <si>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</si>
  <si>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</si>
  <si>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</si>
  <si>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</si>
  <si>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</si>
  <si>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</si>
  <si>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</si>
  <si>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</si>
  <si>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</si>
  <si>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</si>
  <si>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</si>
  <si>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</si>
  <si>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</si>
  <si>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</si>
  <si>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</si>
  <si>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</si>
  <si>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</si>
  <si>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</si>
  <si>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</si>
  <si>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</si>
  <si>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</si>
  <si>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</si>
  <si>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</si>
  <si>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</si>
  <si>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</si>
  <si>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</si>
  <si>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</si>
  <si>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</si>
  <si>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</si>
  <si>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</si>
  <si>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</si>
  <si>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</si>
  <si>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</si>
  <si>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</si>
  <si>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</si>
  <si>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</si>
  <si>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</si>
  <si>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</si>
  <si>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</si>
  <si>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</si>
  <si>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</si>
  <si>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</si>
  <si>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</si>
  <si>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</si>
  <si>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</si>
  <si>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</si>
  <si>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</si>
  <si>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</si>
  <si>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</si>
  <si>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</si>
  <si>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</si>
  <si>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</si>
  <si>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</si>
  <si>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</si>
  <si>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</si>
  <si>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</si>
  <si>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</si>
  <si>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</si>
  <si>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</si>
  <si>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</si>
  <si>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</si>
  <si>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</si>
  <si>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</si>
  <si>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</si>
  <si>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</si>
  <si>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</si>
  <si>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</si>
  <si>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</si>
  <si>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</si>
  <si>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</si>
  <si>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</si>
  <si>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</si>
  <si>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</si>
  <si>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</si>
  <si>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</si>
  <si>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</si>
  <si>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</si>
  <si>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</si>
  <si>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</si>
  <si>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</si>
  <si>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</si>
  <si>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</si>
  <si>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</si>
  <si>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</si>
  <si>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</si>
  <si>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</si>
  <si>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</si>
  <si>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</si>
  <si>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</si>
  <si>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</si>
  <si>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</si>
  <si>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</si>
  <si>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</si>
  <si>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</si>
  <si>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</si>
  <si>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</si>
  <si>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</si>
  <si>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</si>
  <si>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</si>
  <si>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</si>
  <si>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</si>
  <si>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</si>
  <si>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</si>
  <si>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</si>
  <si>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</si>
  <si>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</si>
  <si>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</si>
  <si>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</si>
  <si>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</si>
  <si>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</si>
  <si>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</si>
  <si>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</si>
  <si>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</si>
  <si>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</si>
  <si>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</si>
  <si>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</si>
  <si>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</si>
  <si>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</si>
  <si>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</si>
  <si>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</si>
  <si>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</si>
  <si>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</si>
  <si>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</si>
  <si>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</si>
  <si>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</si>
  <si>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</si>
  <si>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</si>
  <si>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</si>
  <si>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</si>
  <si>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</si>
  <si>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</si>
  <si>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</si>
  <si>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</si>
  <si>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</si>
  <si>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</si>
  <si>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</si>
  <si>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</si>
  <si>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</si>
  <si>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</si>
  <si>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</si>
  <si>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</si>
  <si>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</si>
  <si>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</si>
  <si>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</si>
  <si>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</si>
  <si>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</si>
  <si>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</si>
  <si>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</si>
  <si>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</si>
  <si>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</si>
  <si>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</si>
  <si>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</si>
  <si>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</si>
  <si>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</si>
  <si>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</si>
  <si>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</si>
  <si>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</si>
  <si>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</si>
  <si>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</si>
  <si>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</si>
  <si>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</si>
  <si>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</si>
  <si>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</si>
  <si>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</si>
  <si>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</si>
  <si>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</si>
  <si>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</si>
  <si>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</si>
  <si>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</si>
  <si>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</si>
  <si>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</si>
  <si>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</si>
  <si>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</si>
  <si>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</si>
  <si>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</si>
  <si>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</si>
  <si>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</si>
  <si>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</si>
  <si>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</si>
  <si>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</si>
  <si>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</si>
  <si>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</si>
  <si>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</si>
  <si>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</si>
  <si>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</si>
  <si>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</si>
  <si>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</si>
  <si>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</si>
  <si>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</si>
  <si>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</si>
  <si>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</si>
  <si>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</si>
  <si>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</si>
  <si>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</si>
  <si>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</si>
  <si>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</si>
  <si>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</si>
  <si>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</si>
  <si>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</si>
  <si>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</si>
  <si>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</si>
  <si>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</si>
  <si>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</si>
  <si>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</si>
  <si>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</si>
  <si>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</si>
  <si>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</si>
  <si>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</si>
  <si>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</si>
  <si>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</si>
  <si>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</si>
  <si>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</si>
  <si>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</si>
  <si>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</si>
  <si>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</si>
  <si>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</si>
  <si>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</si>
  <si>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</si>
  <si>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</si>
  <si>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</si>
  <si>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</si>
  <si>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</si>
  <si>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</si>
  <si>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</si>
  <si>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</si>
  <si>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</si>
  <si>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</si>
  <si>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</si>
  <si>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</si>
  <si>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</si>
  <si>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</si>
  <si>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</si>
  <si>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</si>
  <si>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</si>
  <si>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</si>
  <si>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</si>
  <si>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</si>
  <si>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</si>
  <si>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</si>
  <si>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</si>
  <si>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</si>
  <si>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</si>
  <si>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</si>
  <si>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</si>
  <si>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</si>
  <si>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</si>
  <si>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</si>
  <si>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</si>
  <si>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</si>
  <si>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</si>
  <si>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</si>
  <si>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</si>
  <si>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</si>
  <si>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</si>
  <si>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</si>
  <si>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</si>
  <si>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</si>
  <si>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</si>
  <si>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</si>
  <si>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</si>
  <si>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</si>
  <si>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</si>
  <si>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</si>
  <si>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</si>
  <si>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</si>
  <si>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</si>
  <si>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</si>
  <si>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</si>
  <si>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</si>
  <si>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</si>
  <si>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</si>
  <si>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</si>
  <si>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</si>
  <si>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</si>
  <si>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</si>
  <si>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</si>
  <si>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</si>
  <si>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</si>
  <si>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</si>
  <si>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</si>
  <si>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</si>
  <si>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</si>
  <si>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</si>
  <si>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</si>
  <si>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</si>
  <si>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</si>
  <si>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</si>
  <si>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</si>
  <si>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</si>
  <si>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</si>
  <si>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</si>
  <si>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</si>
  <si>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</si>
  <si>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</si>
  <si>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</si>
  <si>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</si>
  <si>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</si>
  <si>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</si>
  <si>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</si>
  <si>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</si>
  <si>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</si>
  <si>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</si>
  <si>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</si>
  <si>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</si>
  <si>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</si>
  <si>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</si>
  <si>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</si>
  <si>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</si>
  <si>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</si>
  <si>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</si>
  <si>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</si>
  <si>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</si>
  <si>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</si>
  <si>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</si>
  <si>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</si>
  <si>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</si>
  <si>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</si>
  <si>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</si>
  <si>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</si>
  <si>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</si>
  <si>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</si>
  <si>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</si>
  <si>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</si>
  <si>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</si>
  <si>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</si>
  <si>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</si>
  <si>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</si>
  <si>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</si>
  <si>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</si>
  <si>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</si>
  <si>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</si>
  <si>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</si>
  <si>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</si>
  <si>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</si>
  <si>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</si>
  <si>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</si>
  <si>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</si>
  <si>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</si>
  <si>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</si>
  <si>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</si>
  <si>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</si>
  <si>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</si>
  <si>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</si>
  <si>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</si>
  <si>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</si>
  <si>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</si>
  <si>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</si>
  <si>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</si>
  <si>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</si>
  <si>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</si>
  <si>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</si>
  <si>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</si>
  <si>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</si>
  <si>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</si>
  <si>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</si>
  <si>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</si>
  <si>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</si>
  <si>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</si>
  <si>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</si>
  <si>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</si>
  <si>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</si>
  <si>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</si>
  <si>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</si>
  <si>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</si>
  <si>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</si>
  <si>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</si>
  <si>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</si>
  <si>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</si>
  <si>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</si>
  <si>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</si>
  <si>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</si>
  <si>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</si>
  <si>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</si>
  <si>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</si>
  <si>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</si>
  <si>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</si>
  <si>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</si>
  <si>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</si>
  <si>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</si>
  <si>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</si>
  <si>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</si>
  <si>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</si>
  <si>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</si>
  <si>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</si>
  <si>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</si>
  <si>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</si>
  <si>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</si>
  <si>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</si>
  <si>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</si>
  <si>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</si>
  <si>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</si>
  <si>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</si>
  <si>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</si>
  <si>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</si>
  <si>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</si>
  <si>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</si>
  <si>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</si>
  <si>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</si>
  <si>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</si>
  <si>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</si>
  <si>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</si>
  <si>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</si>
  <si>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</si>
  <si>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</si>
  <si>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</si>
  <si>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</si>
  <si>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</si>
  <si>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</si>
  <si>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</si>
  <si>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</si>
  <si>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</si>
  <si>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</si>
  <si>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</si>
  <si>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</si>
  <si>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</si>
  <si>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</si>
  <si>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</si>
  <si>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</si>
  <si>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</si>
  <si>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</si>
  <si>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</si>
  <si>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</si>
  <si>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</si>
  <si>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</si>
  <si>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</si>
  <si>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</si>
  <si>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</si>
  <si>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</si>
  <si>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</si>
  <si>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</si>
  <si>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</si>
  <si>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</si>
  <si>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</si>
  <si>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</si>
  <si>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</si>
  <si>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</si>
  <si>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</si>
  <si>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</si>
  <si>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</si>
  <si>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</si>
  <si>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</si>
  <si>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</si>
  <si>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</si>
  <si>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</si>
  <si>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</si>
  <si>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</si>
  <si>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</si>
  <si>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</si>
  <si>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</si>
  <si>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</si>
  <si>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</si>
  <si>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</si>
  <si>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</si>
  <si>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</si>
  <si>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</si>
  <si>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</si>
  <si>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</si>
  <si>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</si>
  <si>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</si>
  <si>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</si>
  <si>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</si>
  <si>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</si>
  <si>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</si>
  <si>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</si>
  <si>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</si>
  <si>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</si>
  <si>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</si>
  <si>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</si>
  <si>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</si>
  <si>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</si>
  <si>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</si>
  <si>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</si>
  <si>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</si>
  <si>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</si>
  <si>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</si>
  <si>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</si>
  <si>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</si>
  <si>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</si>
  <si>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</si>
  <si>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</si>
  <si>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</si>
  <si>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</si>
  <si>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</si>
  <si>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</si>
  <si>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</si>
  <si>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</si>
  <si>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</si>
  <si>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</si>
  <si>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</si>
  <si>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</si>
  <si>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</si>
  <si>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</si>
  <si>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</si>
  <si>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</si>
  <si>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</si>
  <si>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</si>
  <si>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</si>
  <si>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</si>
  <si>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</si>
  <si>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</si>
  <si>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</si>
  <si>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</si>
  <si>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</si>
  <si>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</si>
  <si>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</si>
  <si>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</si>
  <si>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</si>
  <si>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</si>
  <si>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</si>
  <si>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</si>
  <si>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</si>
  <si>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</si>
  <si>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</si>
  <si>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</si>
  <si>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</si>
  <si>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</si>
  <si>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</si>
  <si>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</si>
  <si>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</si>
  <si>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</si>
  <si>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</si>
  <si>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</si>
  <si>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</si>
  <si>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</si>
  <si>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</si>
  <si>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</si>
  <si>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</si>
  <si>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</si>
  <si>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</si>
  <si>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</si>
  <si>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</si>
  <si>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</si>
  <si>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</si>
  <si>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</si>
  <si>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</si>
  <si>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</si>
  <si>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</si>
  <si>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</si>
  <si>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</si>
  <si>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</si>
  <si>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</si>
  <si>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</si>
  <si>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</si>
  <si>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</si>
  <si>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</si>
  <si>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</si>
  <si>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</si>
  <si>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</si>
  <si>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</si>
  <si>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</si>
  <si>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</si>
  <si>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</si>
  <si>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</si>
  <si>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</si>
  <si>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</si>
  <si>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</si>
  <si>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</si>
  <si>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</si>
  <si>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</si>
  <si>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</si>
  <si>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</si>
  <si>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</si>
  <si>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</si>
  <si>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</si>
  <si>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</si>
  <si>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</si>
  <si>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</si>
  <si>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</si>
  <si>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</si>
  <si>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</si>
  <si>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</si>
  <si>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</si>
  <si>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</si>
  <si>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</si>
  <si>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</si>
  <si>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</si>
  <si>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</si>
  <si>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</si>
  <si>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</si>
  <si>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</si>
  <si>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</si>
  <si>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</si>
  <si>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</si>
  <si>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</si>
  <si>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</si>
  <si>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</si>
  <si>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</si>
  <si>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</si>
  <si>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</si>
  <si>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</si>
  <si>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</si>
  <si>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</si>
  <si>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</si>
  <si>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</si>
  <si>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</si>
  <si>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</si>
  <si>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</si>
  <si>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</si>
  <si>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</si>
  <si>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</si>
  <si>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</si>
  <si>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</si>
  <si>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</si>
  <si>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</si>
  <si>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</si>
  <si>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</si>
  <si>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</si>
  <si>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</si>
  <si>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</si>
  <si>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</si>
  <si>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</si>
  <si>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</si>
  <si>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</si>
  <si>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</si>
  <si>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</si>
  <si>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</si>
  <si>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</si>
  <si>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</si>
  <si>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</si>
  <si>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</si>
  <si>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</si>
  <si>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</si>
  <si>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</si>
  <si>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</si>
  <si>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</si>
  <si>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</si>
  <si>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</si>
  <si>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</si>
  <si>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</si>
  <si>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</si>
  <si>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</si>
  <si>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</si>
  <si>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</si>
  <si>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</si>
  <si>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</si>
  <si>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</si>
  <si>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</si>
  <si>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</si>
  <si>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</si>
  <si>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</si>
  <si>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</si>
  <si>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</si>
  <si>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</si>
  <si>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</si>
  <si>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</si>
  <si>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</si>
  <si>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</si>
  <si>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</si>
  <si>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</si>
  <si>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</si>
  <si>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</si>
  <si>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</si>
  <si>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</si>
  <si>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</si>
  <si>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</si>
  <si>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</si>
  <si>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</si>
  <si>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</si>
  <si>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</si>
  <si>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</si>
  <si>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</si>
  <si>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</si>
  <si>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</si>
  <si>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</si>
  <si>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</si>
  <si>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</si>
  <si>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</si>
  <si>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</si>
  <si>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</si>
  <si>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</si>
  <si>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</si>
  <si>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</si>
  <si>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</si>
  <si>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</si>
  <si>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</si>
  <si>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</si>
  <si>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</si>
  <si>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</si>
  <si>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</si>
  <si>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</si>
  <si>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</si>
  <si>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</si>
  <si>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</si>
  <si>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</si>
  <si>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</si>
  <si>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</si>
  <si>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</si>
  <si>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</si>
  <si>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</si>
  <si>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</si>
  <si>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</si>
  <si>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</si>
  <si>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</si>
  <si>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</si>
  <si>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</si>
  <si>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</si>
  <si>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</si>
  <si>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</si>
  <si>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</si>
  <si>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</si>
  <si>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</si>
  <si>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</si>
  <si>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</si>
  <si>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</si>
  <si>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</si>
  <si>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</si>
  <si>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</si>
  <si>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</si>
  <si>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</si>
  <si>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</si>
  <si>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</si>
  <si>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</si>
  <si>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</si>
  <si>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</si>
  <si>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</si>
  <si>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</si>
  <si>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</si>
  <si>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</si>
  <si>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</si>
  <si>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</si>
  <si>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</si>
  <si>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</si>
  <si>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</si>
  <si>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</si>
  <si>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</si>
  <si>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</si>
  <si>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</si>
  <si>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</si>
  <si>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</si>
  <si>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</si>
  <si>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</si>
  <si>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</si>
  <si>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</si>
  <si>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</si>
  <si>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</si>
  <si>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</si>
  <si>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</si>
  <si>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</si>
  <si>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</si>
  <si>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</si>
  <si>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</si>
  <si>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</si>
  <si>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</si>
  <si>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</si>
  <si>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</si>
  <si>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</si>
  <si>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</si>
  <si>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</si>
  <si>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</si>
  <si>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</si>
  <si>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</si>
  <si>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</si>
  <si>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</si>
  <si>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</si>
  <si>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</si>
  <si>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</si>
  <si>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</si>
  <si>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</si>
  <si>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</si>
  <si>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</si>
  <si>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</si>
  <si>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</si>
  <si>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</si>
  <si>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</si>
  <si>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</si>
  <si>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</si>
  <si>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</si>
  <si>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</si>
  <si>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</si>
  <si>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</si>
  <si>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</si>
  <si>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</si>
  <si>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</si>
  <si>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</si>
  <si>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</si>
  <si>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</si>
  <si>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</si>
  <si>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</si>
  <si>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</si>
  <si>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</si>
  <si>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</si>
  <si>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</si>
  <si>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</si>
  <si>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</si>
  <si>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</si>
  <si>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</si>
  <si>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</si>
  <si>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</si>
  <si>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</si>
  <si>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</si>
  <si>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</si>
  <si>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</si>
  <si>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</si>
  <si>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</si>
  <si>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</si>
  <si>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</si>
  <si>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</si>
  <si>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</si>
  <si>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</si>
  <si>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</si>
  <si>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</si>
  <si>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</si>
  <si>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</si>
  <si>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</si>
  <si>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</si>
  <si>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</si>
  <si>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</si>
  <si>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</si>
  <si>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</si>
  <si>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</si>
  <si>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</si>
  <si>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</si>
  <si>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</si>
  <si>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</si>
  <si>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</si>
  <si>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</si>
  <si>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</si>
  <si>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</si>
  <si>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</si>
  <si>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</si>
  <si>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</si>
  <si>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</si>
  <si>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</si>
  <si>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</si>
  <si>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</si>
  <si>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</si>
  <si>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</si>
  <si>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</si>
  <si>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</si>
  <si>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</si>
  <si>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</si>
  <si>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</si>
  <si>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</si>
  <si>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</si>
  <si>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</si>
  <si>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</si>
  <si>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</si>
  <si>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</si>
  <si>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</si>
  <si>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</si>
  <si>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</si>
  <si>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</si>
  <si>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</si>
  <si>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</si>
  <si>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</si>
  <si>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</si>
  <si>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</si>
  <si>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</si>
  <si>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</si>
  <si>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</si>
  <si>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</si>
  <si>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</si>
  <si>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</si>
  <si>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</si>
  <si>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</si>
  <si>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</si>
  <si>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</si>
  <si>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</si>
  <si>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</si>
  <si>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</si>
  <si>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</si>
  <si>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</si>
  <si>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</si>
  <si>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</si>
  <si>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</si>
  <si>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</si>
  <si>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</si>
  <si>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</si>
  <si>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</si>
  <si>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</si>
  <si>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</si>
  <si>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</si>
  <si>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</si>
  <si>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</si>
  <si>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</si>
  <si>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</si>
  <si>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</si>
  <si>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</si>
  <si>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</si>
  <si>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</si>
  <si>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</si>
  <si>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</si>
  <si>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</si>
  <si>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</si>
  <si>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</si>
  <si>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</si>
  <si>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</si>
  <si>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</si>
  <si>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</si>
  <si>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</si>
  <si>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</si>
  <si>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</si>
  <si>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</si>
  <si>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</si>
  <si>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</si>
  <si>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</si>
  <si>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</si>
  <si>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</si>
  <si>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</si>
  <si>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</si>
  <si>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</si>
  <si>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</si>
  <si>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</si>
  <si>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</si>
  <si>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</si>
  <si>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</si>
  <si>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</si>
  <si>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</si>
  <si>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</si>
  <si>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</si>
  <si>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</si>
  <si>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</si>
  <si>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</si>
  <si>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</si>
  <si>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</si>
  <si>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</si>
  <si>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</si>
  <si>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</si>
  <si>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</si>
  <si>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</si>
  <si>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</si>
  <si>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</si>
  <si>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</si>
  <si>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</si>
  <si>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</si>
  <si>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</si>
  <si>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</si>
  <si>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</si>
  <si>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</si>
  <si>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</si>
  <si>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</si>
  <si>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</si>
  <si>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</si>
  <si>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</si>
  <si>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</si>
  <si>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</si>
  <si>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</si>
  <si>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</si>
  <si>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</si>
  <si>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</si>
  <si>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</si>
  <si>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</si>
  <si>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</si>
  <si>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</si>
  <si>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</si>
  <si>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</si>
  <si>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</si>
  <si>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</si>
  <si>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</si>
  <si>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</si>
  <si>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</si>
  <si>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</si>
  <si>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</si>
  <si>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</si>
  <si>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</si>
  <si>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</si>
  <si>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</si>
  <si>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</si>
  <si>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</si>
  <si>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</si>
  <si>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</si>
  <si>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</si>
  <si>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</si>
  <si>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</si>
  <si>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</si>
  <si>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</si>
  <si>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</si>
  <si>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</si>
  <si>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</si>
  <si>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</si>
  <si>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</si>
  <si>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</si>
  <si>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</si>
  <si>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</si>
  <si>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</si>
  <si>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</si>
  <si>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</si>
  <si>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</si>
  <si>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</si>
  <si>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</si>
  <si>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</si>
  <si>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</si>
  <si>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</si>
  <si>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</si>
  <si>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</si>
  <si>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</si>
  <si>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</si>
  <si>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</si>
  <si>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</si>
  <si>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</si>
  <si>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</si>
  <si>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</si>
  <si>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</si>
  <si>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</si>
  <si>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</si>
  <si>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</si>
  <si>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</si>
  <si>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</si>
  <si>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</si>
  <si>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</si>
  <si>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</si>
  <si>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</si>
  <si>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</si>
  <si>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</si>
  <si>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</si>
  <si>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</si>
  <si>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</si>
  <si>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</si>
  <si>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</si>
  <si>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</si>
  <si>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</si>
  <si>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</si>
  <si>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</si>
  <si>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</si>
  <si>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</si>
  <si>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</si>
  <si>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</si>
  <si>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</si>
  <si>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</si>
  <si>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</si>
  <si>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</si>
  <si>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</si>
  <si>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</si>
  <si>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</si>
  <si>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</si>
  <si>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</si>
  <si>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</si>
  <si>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</si>
  <si>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</si>
  <si>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</si>
  <si>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</si>
  <si>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</si>
  <si>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</si>
  <si>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</si>
  <si>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</si>
  <si>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</si>
  <si>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</si>
  <si>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</si>
  <si>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</si>
  <si>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</si>
  <si>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</si>
  <si>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</si>
  <si>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</si>
  <si>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</si>
  <si>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</si>
  <si>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</si>
  <si>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</si>
  <si>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</si>
  <si>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</si>
  <si>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</si>
  <si>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</si>
  <si>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</si>
  <si>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</si>
  <si>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</si>
  <si>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</si>
  <si>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</si>
  <si>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</si>
  <si>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</si>
  <si>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</si>
  <si>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</si>
  <si>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</si>
  <si>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</si>
  <si>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</si>
  <si>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</si>
  <si>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</si>
  <si>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</si>
  <si>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</si>
  <si>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</si>
  <si>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</si>
  <si>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</si>
  <si>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</si>
  <si>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</si>
  <si>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</si>
  <si>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</si>
  <si>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</si>
  <si>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</si>
  <si>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</si>
  <si>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</si>
  <si>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</si>
  <si>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</si>
  <si>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</si>
  <si>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</si>
  <si>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</si>
  <si>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</si>
  <si>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</si>
  <si>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</si>
  <si>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</si>
  <si>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</si>
  <si>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</si>
  <si>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</si>
  <si>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</si>
  <si>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</si>
  <si>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</si>
  <si>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</si>
  <si>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</si>
  <si>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</si>
  <si>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</si>
  <si>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</si>
  <si>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</si>
  <si>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</si>
  <si>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</si>
  <si>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</si>
  <si>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</si>
  <si>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</si>
  <si>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</si>
  <si>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</si>
  <si>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</si>
  <si>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</si>
  <si>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</si>
  <si>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</si>
  <si>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</si>
  <si>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</si>
  <si>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</si>
  <si>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</si>
  <si>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</si>
  <si>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</si>
  <si>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</si>
  <si>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</si>
  <si>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</si>
  <si>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</si>
  <si>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</si>
  <si>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</si>
  <si>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</si>
  <si>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</si>
  <si>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</si>
  <si>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</si>
  <si>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</si>
  <si>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</si>
  <si>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</si>
  <si>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</si>
  <si>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</si>
  <si>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</si>
  <si>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</si>
  <si>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</si>
  <si>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</si>
  <si>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</si>
  <si>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</si>
  <si>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</si>
  <si>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</si>
  <si>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</si>
  <si>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</si>
  <si>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</si>
  <si>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</si>
  <si>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</si>
  <si>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</si>
  <si>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</si>
  <si>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</si>
  <si>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</si>
  <si>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</si>
  <si>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</si>
  <si>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</si>
  <si>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</si>
  <si>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</si>
  <si>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</si>
  <si>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</si>
  <si>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</si>
  <si>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</si>
  <si>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</si>
  <si>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</si>
  <si>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</si>
  <si>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</si>
  <si>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</si>
  <si>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</si>
  <si>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</si>
  <si>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</si>
  <si>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</si>
  <si>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</si>
  <si>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</si>
  <si>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</si>
  <si>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</si>
  <si>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</si>
  <si>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</si>
  <si>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</si>
  <si>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</si>
  <si>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</si>
  <si>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</si>
  <si>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</si>
  <si>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</si>
  <si>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</si>
  <si>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</si>
  <si>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</si>
  <si>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</si>
  <si>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</si>
  <si>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</si>
  <si>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</si>
  <si>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</si>
  <si>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</si>
  <si>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</si>
  <si>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</si>
  <si>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</si>
  <si>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</si>
  <si>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</si>
  <si>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</si>
  <si>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</si>
  <si>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</si>
  <si>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</si>
  <si>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</si>
  <si>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</si>
  <si>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</si>
  <si>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</si>
  <si>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</si>
  <si>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</si>
  <si>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</si>
  <si>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</si>
  <si>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</si>
  <si>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</si>
  <si>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</si>
  <si>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</si>
  <si>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</si>
  <si>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</si>
  <si>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</si>
  <si>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</si>
  <si>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</si>
  <si>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</si>
  <si>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</si>
  <si>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</si>
  <si>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</si>
  <si>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</si>
  <si>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</si>
  <si>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</si>
  <si>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</si>
  <si>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</si>
  <si>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</si>
  <si>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</si>
  <si>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</si>
  <si>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</si>
  <si>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</si>
  <si>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</si>
  <si>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</si>
  <si>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</si>
  <si>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</si>
  <si>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</si>
  <si>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</si>
  <si>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</si>
  <si>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</si>
  <si>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</si>
  <si>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</si>
  <si>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</si>
  <si>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</si>
  <si>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</si>
  <si>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</si>
  <si>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</si>
  <si>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</si>
  <si>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</si>
  <si>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</si>
  <si>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</si>
  <si>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</si>
  <si>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</si>
  <si>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</si>
  <si>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</si>
  <si>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</si>
  <si>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</si>
  <si>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</si>
  <si>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</si>
  <si>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</si>
  <si>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</si>
  <si>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</si>
  <si>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</si>
  <si>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</si>
  <si>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</si>
  <si>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</si>
  <si>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</si>
  <si>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</si>
  <si>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</si>
  <si>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</si>
  <si>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</si>
  <si>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</si>
  <si>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</si>
  <si>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</si>
  <si>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</si>
  <si>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</si>
  <si>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</si>
  <si>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</si>
  <si>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</si>
  <si>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</si>
  <si>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</si>
  <si>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</si>
  <si>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</si>
  <si>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</si>
  <si>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</si>
  <si>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</si>
  <si>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</si>
  <si>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</si>
  <si>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</si>
  <si>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</si>
  <si>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</si>
  <si>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</si>
  <si>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</si>
  <si>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</si>
  <si>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</si>
  <si>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</si>
  <si>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</si>
  <si>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</si>
  <si>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</si>
  <si>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</si>
  <si>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</si>
  <si>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</si>
  <si>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</si>
  <si>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</si>
  <si>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</si>
  <si>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</si>
  <si>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</si>
  <si>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</si>
  <si>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</si>
  <si>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</si>
  <si>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</si>
  <si>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</si>
  <si>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</si>
  <si>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</si>
  <si>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</si>
  <si>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</si>
  <si>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</si>
  <si>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</si>
  <si>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</si>
  <si>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</si>
  <si>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</si>
  <si>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</si>
  <si>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</si>
  <si>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</si>
  <si>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</si>
  <si>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</si>
  <si>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</si>
  <si>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</si>
  <si>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</si>
  <si>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</si>
  <si>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</si>
  <si>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</si>
  <si>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</si>
  <si>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</si>
  <si>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</si>
  <si>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</si>
  <si>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</si>
  <si>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</si>
  <si>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</si>
  <si>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</si>
  <si>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</si>
  <si>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</si>
  <si>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</si>
  <si>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</si>
  <si>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</si>
  <si>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</si>
  <si>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</si>
  <si>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</si>
  <si>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</si>
  <si>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</si>
  <si>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</si>
  <si>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</si>
  <si>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</si>
  <si>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</si>
  <si>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</si>
  <si>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</si>
  <si>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</si>
  <si>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</si>
  <si>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</si>
  <si>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</si>
  <si>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</si>
  <si>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</si>
  <si>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</si>
  <si>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</si>
  <si>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</si>
  <si>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</si>
  <si>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</si>
  <si>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</si>
  <si>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</si>
  <si>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</si>
  <si>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</si>
  <si>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</si>
  <si>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</si>
  <si>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</si>
  <si>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</si>
  <si>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</si>
  <si>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</si>
  <si>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</si>
  <si>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</si>
  <si>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</si>
  <si>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</si>
  <si>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</si>
  <si>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</si>
  <si>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</si>
  <si>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</si>
  <si>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</si>
  <si>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</si>
  <si>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</si>
  <si>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</si>
  <si>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</si>
  <si>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</si>
  <si>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</si>
  <si>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</si>
  <si>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</si>
  <si>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</si>
  <si>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</si>
  <si>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</si>
  <si>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</si>
  <si>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</si>
  <si>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</si>
  <si>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</si>
  <si>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</si>
  <si>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</si>
  <si>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</si>
  <si>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</si>
  <si>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</si>
  <si>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</si>
  <si>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</si>
  <si>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</si>
  <si>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</si>
  <si>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</si>
  <si>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</si>
  <si>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</si>
  <si>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</si>
  <si>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</si>
  <si>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</si>
  <si>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</si>
  <si>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</si>
  <si>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</si>
  <si>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</si>
  <si>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</si>
  <si>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</si>
  <si>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</si>
  <si>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</si>
  <si>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</si>
  <si>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</si>
  <si>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</si>
  <si>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</si>
  <si>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</si>
  <si>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</si>
  <si>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</si>
  <si>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</si>
  <si>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</si>
  <si>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</si>
  <si>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</si>
  <si>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</si>
  <si>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</si>
  <si>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</si>
  <si>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</si>
  <si>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</si>
  <si>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</si>
  <si>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</si>
  <si>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</si>
  <si>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</si>
  <si>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</si>
  <si>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</si>
  <si>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</si>
  <si>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</si>
  <si>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</si>
  <si>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</si>
  <si>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</si>
  <si>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</si>
  <si>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</si>
  <si>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</si>
  <si>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</si>
  <si>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</si>
  <si>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</si>
  <si>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</si>
  <si>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</si>
  <si>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</si>
  <si>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</si>
  <si>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</si>
  <si>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</si>
  <si>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</si>
  <si>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</si>
  <si>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</si>
  <si>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</si>
  <si>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</si>
  <si>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</si>
  <si>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</si>
  <si>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</si>
  <si>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</si>
  <si>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</si>
  <si>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</si>
  <si>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</si>
  <si>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</si>
  <si>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</si>
  <si>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</si>
  <si>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</si>
  <si>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</si>
  <si>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</si>
  <si>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</si>
  <si>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</si>
  <si>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</si>
  <si>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</si>
  <si>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</si>
  <si>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</si>
  <si>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</si>
  <si>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</si>
  <si>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</si>
  <si>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</si>
  <si>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</si>
  <si>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</si>
  <si>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</si>
  <si>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</si>
  <si>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</si>
  <si>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</si>
  <si>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</si>
  <si>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</si>
  <si>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</si>
  <si>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</si>
  <si>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</si>
  <si>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</si>
  <si>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</si>
  <si>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</si>
  <si>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</si>
  <si>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</si>
  <si>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</si>
  <si>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</si>
  <si>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</si>
  <si>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</si>
  <si>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</si>
  <si>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</si>
  <si>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</si>
  <si>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</si>
  <si>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</si>
  <si>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</si>
  <si>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</si>
  <si>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</si>
  <si>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</si>
  <si>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</si>
  <si>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</si>
  <si>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</si>
  <si>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</si>
  <si>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</si>
  <si>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</si>
  <si>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</si>
  <si>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</si>
  <si>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</si>
  <si>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</si>
  <si>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</si>
  <si>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</si>
  <si>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</si>
  <si>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</si>
  <si>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</si>
  <si>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</si>
  <si>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</si>
  <si>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</si>
  <si>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</si>
  <si>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</si>
  <si>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</si>
  <si>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</si>
  <si>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</si>
  <si>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</si>
  <si>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</si>
  <si>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</si>
  <si>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</si>
  <si>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</si>
  <si>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</si>
  <si>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</si>
  <si>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</si>
  <si>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</si>
  <si>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</si>
  <si>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</si>
  <si>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</si>
  <si>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</si>
  <si>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</si>
  <si>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</si>
  <si>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</si>
  <si>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</si>
  <si>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</si>
  <si>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</si>
  <si>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</si>
  <si>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</si>
  <si>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</si>
  <si>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</si>
  <si>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</si>
  <si>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</si>
  <si>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</si>
  <si>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</si>
  <si>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</si>
  <si>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</si>
  <si>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</si>
  <si>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</si>
  <si>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</si>
  <si>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</si>
  <si>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</si>
  <si>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</si>
  <si>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</si>
  <si>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</si>
  <si>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</si>
  <si>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</si>
  <si>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</si>
  <si>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</si>
  <si>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</si>
  <si>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</si>
  <si>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</si>
  <si>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</si>
  <si>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</si>
  <si>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</si>
  <si>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</si>
  <si>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</si>
  <si>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</si>
  <si>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</si>
  <si>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</si>
  <si>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</si>
  <si>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</si>
  <si>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</si>
  <si>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</si>
  <si>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</si>
  <si>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</si>
  <si>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</si>
  <si>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</si>
  <si>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</si>
  <si>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</si>
  <si>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</si>
  <si>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</si>
  <si>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</si>
  <si>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</si>
  <si>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</si>
  <si>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</si>
  <si>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</si>
  <si>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</si>
  <si>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</si>
  <si>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</si>
  <si>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</si>
  <si>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</si>
  <si>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</si>
  <si>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</si>
  <si>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</si>
  <si>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</si>
  <si>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</si>
  <si>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</si>
  <si>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</si>
  <si>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</si>
  <si>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</si>
  <si>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</si>
  <si>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</si>
  <si>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</si>
  <si>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</si>
  <si>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</si>
  <si>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</si>
  <si>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</si>
  <si>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</si>
  <si>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</si>
  <si>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</si>
  <si>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</si>
  <si>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</si>
  <si>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</si>
  <si>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</si>
  <si>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</si>
  <si>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</si>
  <si>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</si>
  <si>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</si>
  <si>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</si>
  <si>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</si>
  <si>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</si>
  <si>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</si>
  <si>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</si>
  <si>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</si>
  <si>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</si>
  <si>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</si>
  <si>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</si>
  <si>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</si>
  <si>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</si>
  <si>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</si>
  <si>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</si>
  <si>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</si>
  <si>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</si>
  <si>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</si>
  <si>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</si>
  <si>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</si>
  <si>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</si>
  <si>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</si>
  <si>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</si>
  <si>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</si>
  <si>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</si>
  <si>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</si>
  <si>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</si>
  <si>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</si>
  <si>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</si>
  <si>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</si>
  <si>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</si>
  <si>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</si>
  <si>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</si>
  <si>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</si>
  <si>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</si>
  <si>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</si>
  <si>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</si>
  <si>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</si>
  <si>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</si>
  <si>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</si>
  <si>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</si>
  <si>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</si>
  <si>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</si>
  <si>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</si>
  <si>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</si>
  <si>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</si>
  <si>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</si>
  <si>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</si>
  <si>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</si>
  <si>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</si>
  <si>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</si>
  <si>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</si>
  <si>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</si>
  <si>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</si>
  <si>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</si>
  <si>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</si>
  <si>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</si>
  <si>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</si>
  <si>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</si>
  <si>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</si>
  <si>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</si>
  <si>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</si>
  <si>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</si>
  <si>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</si>
  <si>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</si>
  <si>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</si>
  <si>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</si>
  <si>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</si>
  <si>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</si>
  <si>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</si>
  <si>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</si>
  <si>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</si>
  <si>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</si>
  <si>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</si>
  <si>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</si>
  <si>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</si>
  <si>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</si>
  <si>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</si>
  <si>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</si>
  <si>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</si>
  <si>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</si>
  <si>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</si>
  <si>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</si>
  <si>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</si>
  <si>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</si>
  <si>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</si>
  <si>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</si>
  <si>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</si>
  <si>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</si>
  <si>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</si>
  <si>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</si>
  <si>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</si>
  <si>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</si>
  <si>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</si>
  <si>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</si>
  <si>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</si>
  <si>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</si>
  <si>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</si>
  <si>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</si>
  <si>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</si>
  <si>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</si>
  <si>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</si>
  <si>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</si>
  <si>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</si>
  <si>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</si>
  <si>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</si>
  <si>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</si>
  <si>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</si>
  <si>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</si>
  <si>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</si>
  <si>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</si>
  <si>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</si>
  <si>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</si>
  <si>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</si>
  <si>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</si>
  <si>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</si>
  <si>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</si>
  <si>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</si>
  <si>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</si>
  <si>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</si>
  <si>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</si>
  <si>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</si>
  <si>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</si>
  <si>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</si>
  <si>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</si>
  <si>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</si>
  <si>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</si>
  <si>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</si>
  <si>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</si>
  <si>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</si>
  <si>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</si>
  <si>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</si>
  <si>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</si>
  <si>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</si>
  <si>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</si>
  <si>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</si>
  <si>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</si>
  <si>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</si>
  <si>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</si>
  <si>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</si>
  <si>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</si>
  <si>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</si>
  <si>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</si>
  <si>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</si>
  <si>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</si>
  <si>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</si>
  <si>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</si>
  <si>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</si>
  <si>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</si>
  <si>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</si>
  <si>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</si>
  <si>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</si>
  <si>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</si>
  <si>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</si>
  <si>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</si>
  <si>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</si>
  <si>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</si>
  <si>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</si>
  <si>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</si>
  <si>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</si>
  <si>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</si>
  <si>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</si>
  <si>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</si>
  <si>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</si>
  <si>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</si>
  <si>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</si>
  <si>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</si>
  <si>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</si>
  <si>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</si>
  <si>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</si>
  <si>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</si>
  <si>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</si>
  <si>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</si>
  <si>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</si>
  <si>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</si>
  <si>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</si>
  <si>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</si>
  <si>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</si>
  <si>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</si>
  <si>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</si>
  <si>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</si>
  <si>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</si>
  <si>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</si>
  <si>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</si>
  <si>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</si>
  <si>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</si>
  <si>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</si>
  <si>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</si>
  <si>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</si>
  <si>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</si>
  <si>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</si>
  <si>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</si>
  <si>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</si>
  <si>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</si>
  <si>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</si>
  <si>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</si>
  <si>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</si>
  <si>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</si>
  <si>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</si>
  <si>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</si>
  <si>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</si>
  <si>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</si>
  <si>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</si>
  <si>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</si>
  <si>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</si>
  <si>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</si>
  <si>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</si>
  <si>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</si>
  <si>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</si>
  <si>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</si>
  <si>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</si>
  <si>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</si>
  <si>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</si>
  <si>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</si>
  <si>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</si>
  <si>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</si>
  <si>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</si>
  <si>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</si>
  <si>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</si>
  <si>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</si>
  <si>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</si>
  <si>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</si>
  <si>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</si>
  <si>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</si>
  <si>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</si>
  <si>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</si>
  <si>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</si>
  <si>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</si>
  <si>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</si>
  <si>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</si>
  <si>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</si>
  <si>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</si>
  <si>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</si>
  <si>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</si>
  <si>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</si>
  <si>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</si>
  <si>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</si>
  <si>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</si>
  <si>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</si>
  <si>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</si>
  <si>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</si>
  <si>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</si>
  <si>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</si>
  <si>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</si>
  <si>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</si>
  <si>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</si>
  <si>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</si>
  <si>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</si>
  <si>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</si>
  <si>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</si>
  <si>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</si>
  <si>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</si>
  <si>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</si>
  <si>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</si>
  <si>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</si>
  <si>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</si>
  <si>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</si>
  <si>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</si>
  <si>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</si>
  <si>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</si>
  <si>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</si>
  <si>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</si>
  <si>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</si>
  <si>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</si>
  <si>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</si>
  <si>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</si>
  <si>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</si>
  <si>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</si>
  <si>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</si>
  <si>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</si>
  <si>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</si>
  <si>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</si>
  <si>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</si>
  <si>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</si>
  <si>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</si>
  <si>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</si>
  <si>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</si>
  <si>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</si>
  <si>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</si>
  <si>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</si>
  <si>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</si>
  <si>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</si>
  <si>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</si>
  <si>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</si>
  <si>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</si>
  <si>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</si>
  <si>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</si>
  <si>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</si>
  <si>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</si>
  <si>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</si>
  <si>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</si>
  <si>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</si>
  <si>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</si>
  <si>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</si>
  <si>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</si>
  <si>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</si>
  <si>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</si>
  <si>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</si>
  <si>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</si>
  <si>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</si>
  <si>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</si>
  <si>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</si>
  <si>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</si>
  <si>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</si>
  <si>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</si>
  <si>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</si>
  <si>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</si>
  <si>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</si>
  <si>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</si>
  <si>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</si>
  <si>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</si>
  <si>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</si>
  <si>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</si>
  <si>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</si>
  <si>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</si>
  <si>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</si>
  <si>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</si>
  <si>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</si>
  <si>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</si>
  <si>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</si>
  <si>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</si>
  <si>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</si>
  <si>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</si>
  <si>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</si>
  <si>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</si>
  <si>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</si>
  <si>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</si>
  <si>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</si>
  <si>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</si>
  <si>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</si>
  <si>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</si>
  <si>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</si>
  <si>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</si>
  <si>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</si>
  <si>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</si>
  <si>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</si>
  <si>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</si>
  <si>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</si>
  <si>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</si>
  <si>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</si>
  <si>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</si>
  <si>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</si>
  <si>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</si>
  <si>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</si>
  <si>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</si>
  <si>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</si>
  <si>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</si>
  <si>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</si>
  <si>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</si>
  <si>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</si>
  <si>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</si>
  <si>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</si>
  <si>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</si>
  <si>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</si>
  <si>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</si>
  <si>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</si>
  <si>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</si>
  <si>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</si>
  <si>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</si>
  <si>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</si>
  <si>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</si>
  <si>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</si>
  <si>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</si>
  <si>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</si>
  <si>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</si>
  <si>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</si>
  <si>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</si>
  <si>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</si>
  <si>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</si>
  <si>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</si>
  <si>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</si>
  <si>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</si>
  <si>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</si>
  <si>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</si>
  <si>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</si>
  <si>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</si>
  <si>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</si>
  <si>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</si>
  <si>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</si>
  <si>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</si>
  <si>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</si>
  <si>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</si>
  <si>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</si>
  <si>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</si>
  <si>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</si>
  <si>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</si>
  <si>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</si>
  <si>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</si>
  <si>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</si>
  <si>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</si>
  <si>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</si>
  <si>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</si>
  <si>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</si>
  <si>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</si>
  <si>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</si>
  <si>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</si>
  <si>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</si>
  <si>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</si>
  <si>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</si>
  <si>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</si>
  <si>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</si>
  <si>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</si>
  <si>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</si>
  <si>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</si>
  <si>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</si>
  <si>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</si>
  <si>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</si>
  <si>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</si>
  <si>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</si>
  <si>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</si>
  <si>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</si>
  <si>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</si>
  <si>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</si>
  <si>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</si>
  <si>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</si>
  <si>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</si>
  <si>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</si>
  <si>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</si>
  <si>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</si>
  <si>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</si>
  <si>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</si>
  <si>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</si>
  <si>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</si>
  <si>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</si>
  <si>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</si>
  <si>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</si>
  <si>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</si>
  <si>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</si>
  <si>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</si>
  <si>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</si>
  <si>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</si>
  <si>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</si>
  <si>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</si>
  <si>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</si>
  <si>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</si>
  <si>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</si>
  <si>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</si>
  <si>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</si>
  <si>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</si>
  <si>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</si>
  <si>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</si>
  <si>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</si>
  <si>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</si>
  <si>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</si>
  <si>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</si>
  <si>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</si>
  <si>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</si>
  <si>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</si>
  <si>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</si>
  <si>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</si>
  <si>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</si>
  <si>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</si>
  <si>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</si>
  <si>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</si>
  <si>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</si>
  <si>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</si>
  <si>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</si>
  <si>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</si>
  <si>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</si>
  <si>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</si>
  <si>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</si>
  <si>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</si>
  <si>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</si>
  <si>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</si>
  <si>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</si>
  <si>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</si>
  <si>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</si>
  <si>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</si>
  <si>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</si>
  <si>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</si>
  <si>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</si>
  <si>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</si>
  <si>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</si>
  <si>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</si>
  <si>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</si>
  <si>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</si>
  <si>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</si>
  <si>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</si>
  <si>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</si>
  <si>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</si>
  <si>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</si>
  <si>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</si>
  <si>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</si>
  <si>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</si>
  <si>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</si>
  <si>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</si>
  <si>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</si>
  <si>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</si>
  <si>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</si>
  <si>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</si>
  <si>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</si>
  <si>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</si>
  <si>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</si>
  <si>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</si>
  <si>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</si>
  <si>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</si>
  <si>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</si>
  <si>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</si>
  <si>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</si>
  <si>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</si>
  <si>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</si>
  <si>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</si>
  <si>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</si>
  <si>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</si>
  <si>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</si>
  <si>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</si>
  <si>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</si>
  <si>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</si>
  <si>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</si>
  <si>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</si>
  <si>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</si>
  <si>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</si>
  <si>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</si>
  <si>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</si>
  <si>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</si>
  <si>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</si>
  <si>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</si>
  <si>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</si>
  <si>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</si>
  <si>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</si>
  <si>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</si>
  <si>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</si>
  <si>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</si>
  <si>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</si>
  <si>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</si>
  <si>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</si>
  <si>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</si>
  <si>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</si>
  <si>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</si>
  <si>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</si>
  <si>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</si>
  <si>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</si>
  <si>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</si>
  <si>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</si>
  <si>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</si>
  <si>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</si>
  <si>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</si>
  <si>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</si>
  <si>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</si>
  <si>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</si>
  <si>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</si>
  <si>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</si>
  <si>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</si>
  <si>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</si>
  <si>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</si>
  <si>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</si>
  <si>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</si>
  <si>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</si>
  <si>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</si>
  <si>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</si>
  <si>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</si>
  <si>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</si>
  <si>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</si>
  <si>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</si>
  <si>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</si>
  <si>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</si>
  <si>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</si>
  <si>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</si>
  <si>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</si>
  <si>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</si>
  <si>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</si>
  <si>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</si>
  <si>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</si>
  <si>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</si>
  <si>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</si>
  <si>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</si>
  <si>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</si>
  <si>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</si>
  <si>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</si>
  <si>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</si>
  <si>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</si>
  <si>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</si>
  <si>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</si>
  <si>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</si>
  <si>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</si>
  <si>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</si>
  <si>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</si>
  <si>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</si>
  <si>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</si>
  <si>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</si>
  <si>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</si>
  <si>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</si>
  <si>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</si>
  <si>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</si>
  <si>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</si>
  <si>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</si>
  <si>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</si>
  <si>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</si>
  <si>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</si>
  <si>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</si>
  <si>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</si>
  <si>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</si>
  <si>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</si>
  <si>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</si>
  <si>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</si>
  <si>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</si>
  <si>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</si>
  <si>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</si>
  <si>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</si>
  <si>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</si>
  <si>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</si>
  <si>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</si>
  <si>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</si>
  <si>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</si>
  <si>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</si>
  <si>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</si>
  <si>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</si>
  <si>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</si>
  <si>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</si>
  <si>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</si>
  <si>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</si>
  <si>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</si>
  <si>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</si>
  <si>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</si>
  <si>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</si>
  <si>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</si>
  <si>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</si>
  <si>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</si>
  <si>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</si>
  <si>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</si>
  <si>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</si>
  <si>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</si>
  <si>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</si>
  <si>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</si>
  <si>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</si>
  <si>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</si>
  <si>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</si>
  <si>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</si>
  <si>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</si>
  <si>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</si>
  <si>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</si>
  <si>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</si>
  <si>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</si>
  <si>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</si>
  <si>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</si>
  <si>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</si>
  <si>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</si>
  <si>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</si>
  <si>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</si>
  <si>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</si>
  <si>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</si>
  <si>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</si>
  <si>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</si>
  <si>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</si>
  <si>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</si>
  <si>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</si>
  <si>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</si>
  <si>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</si>
  <si>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</si>
  <si>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</si>
  <si>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</si>
  <si>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</si>
  <si>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</si>
  <si>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</si>
  <si>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</si>
  <si>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</si>
  <si>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</si>
  <si>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</si>
  <si>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</si>
  <si>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</si>
  <si>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</si>
  <si>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</si>
  <si>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</si>
  <si>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</si>
  <si>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</si>
  <si>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</si>
  <si>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</si>
  <si>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</si>
  <si>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</si>
  <si>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</si>
  <si>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</si>
  <si>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</si>
  <si>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</si>
  <si>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</si>
  <si>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</si>
  <si>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</si>
  <si>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</si>
  <si>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</si>
  <si>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</si>
  <si>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</si>
  <si>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</si>
  <si>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</si>
  <si>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</si>
  <si>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</si>
  <si>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</si>
  <si>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</si>
  <si>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</si>
  <si>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</si>
  <si>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</si>
  <si>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</si>
  <si>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</si>
  <si>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</si>
  <si>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</si>
  <si>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</si>
  <si>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</si>
  <si>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</si>
  <si>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</si>
  <si>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</si>
  <si>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</si>
  <si>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</si>
  <si>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</si>
  <si>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</si>
  <si>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</si>
  <si>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</si>
  <si>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</si>
  <si>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</si>
  <si>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</si>
  <si>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</si>
  <si>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</si>
  <si>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</si>
  <si>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</si>
  <si>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</si>
  <si>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</si>
  <si>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</si>
  <si>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</si>
  <si>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</si>
  <si>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</si>
  <si>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</si>
  <si>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</si>
  <si>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</si>
  <si>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</si>
  <si>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</si>
  <si>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</si>
  <si>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</si>
  <si>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</si>
  <si>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</si>
  <si>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</si>
  <si>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</si>
  <si>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</si>
  <si>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</si>
  <si>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</si>
  <si>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</si>
  <si>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</si>
  <si>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</si>
  <si>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</si>
  <si>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</si>
  <si>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</si>
  <si>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</si>
  <si>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</si>
  <si>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</si>
  <si>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</si>
  <si>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</si>
  <si>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</si>
  <si>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</si>
  <si>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</si>
  <si>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</si>
  <si>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</si>
  <si>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</si>
  <si>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</si>
  <si>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</si>
  <si>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</si>
  <si>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</si>
  <si>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</si>
  <si>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</si>
  <si>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</si>
  <si>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</si>
  <si>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</si>
  <si>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</si>
  <si>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</si>
  <si>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</si>
  <si>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</si>
  <si>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</si>
  <si>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</si>
  <si>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</si>
  <si>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</si>
  <si>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</si>
  <si>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</si>
  <si>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</si>
  <si>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</si>
  <si>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</si>
  <si>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</si>
  <si>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</si>
  <si>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</si>
  <si>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</si>
  <si>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</si>
  <si>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</si>
  <si>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</si>
  <si>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</si>
  <si>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</si>
  <si>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</si>
  <si>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</si>
  <si>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</si>
  <si>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</si>
  <si>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</si>
  <si>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</si>
  <si>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</si>
  <si>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</si>
  <si>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</si>
  <si>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</si>
  <si>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</si>
  <si>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</si>
  <si>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</si>
  <si>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</si>
  <si>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</si>
  <si>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</si>
  <si>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</si>
  <si>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</si>
  <si>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</si>
  <si>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</si>
  <si>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</si>
  <si>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</si>
  <si>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</si>
  <si>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</si>
  <si>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</si>
  <si>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</si>
  <si>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</si>
  <si>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</si>
  <si>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</si>
  <si>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</si>
  <si>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</si>
  <si>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</si>
  <si>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</si>
  <si>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</si>
  <si>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</si>
  <si>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</si>
  <si>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</si>
  <si>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</si>
  <si>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</si>
  <si>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</si>
  <si>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</si>
  <si>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</si>
  <si>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</si>
  <si>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</si>
  <si>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</si>
  <si>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</si>
  <si>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</si>
  <si>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</si>
  <si>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</si>
  <si>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</si>
  <si>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</si>
  <si>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</si>
  <si>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</si>
  <si>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</si>
  <si>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</si>
  <si>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</si>
  <si>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</si>
  <si>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</si>
  <si>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</si>
  <si>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</si>
  <si>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</si>
  <si>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</si>
  <si>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</si>
  <si>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</si>
  <si>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</si>
  <si>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</si>
  <si>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</si>
  <si>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</si>
  <si>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</si>
  <si>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</si>
  <si>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</si>
  <si>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</si>
  <si>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</si>
  <si>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</si>
  <si>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</si>
  <si>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</si>
  <si>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</si>
  <si>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</si>
  <si>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</si>
  <si>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</si>
  <si>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</si>
  <si>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</si>
  <si>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</si>
  <si>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</si>
  <si>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</si>
  <si>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</si>
  <si>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</si>
  <si>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</si>
  <si>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</si>
  <si>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</si>
  <si>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</si>
  <si>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</si>
  <si>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</si>
  <si>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</si>
  <si>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</si>
  <si>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</si>
  <si>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</si>
  <si>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</si>
  <si>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</si>
  <si>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</si>
  <si>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</si>
  <si>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</si>
  <si>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</si>
  <si>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</si>
  <si>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</si>
  <si>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</si>
  <si>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</si>
  <si>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</si>
  <si>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</si>
  <si>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</si>
  <si>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</si>
  <si>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</si>
  <si>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</si>
  <si>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</si>
  <si>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</si>
  <si>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</si>
  <si>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</si>
  <si>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</si>
  <si>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</si>
  <si>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</si>
  <si>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</si>
  <si>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</si>
  <si>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</si>
  <si>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</si>
  <si>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</si>
  <si>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</si>
  <si>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</si>
  <si>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</si>
  <si>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</si>
  <si>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</si>
  <si>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</si>
  <si>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</si>
  <si>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</si>
  <si>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</si>
  <si>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</si>
  <si>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</si>
  <si>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</si>
  <si>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</si>
  <si>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</si>
  <si>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</si>
  <si>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</si>
  <si>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</si>
  <si>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</si>
  <si>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</si>
  <si>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</si>
  <si>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</si>
  <si>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</si>
  <si>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</si>
  <si>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</si>
  <si>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</si>
  <si>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</si>
  <si>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</si>
  <si>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</si>
  <si>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</si>
  <si>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</si>
  <si>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</si>
  <si>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</si>
  <si>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</si>
  <si>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</si>
  <si>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</si>
  <si>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</si>
  <si>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</si>
  <si>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</si>
  <si>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</si>
  <si>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</si>
  <si>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</si>
  <si>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</si>
  <si>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</si>
  <si>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</si>
  <si>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</si>
  <si>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</si>
  <si>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</si>
  <si>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</si>
  <si>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</si>
  <si>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</si>
  <si>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</si>
  <si>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</si>
  <si>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</si>
  <si>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</si>
  <si>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</si>
  <si>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</si>
  <si>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</si>
  <si>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</si>
  <si>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</si>
  <si>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</si>
  <si>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</si>
  <si>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</si>
  <si>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</si>
  <si>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</si>
  <si>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</si>
  <si>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</si>
  <si>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</si>
  <si>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</si>
  <si>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</si>
  <si>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</si>
  <si>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</si>
  <si>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</si>
  <si>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</si>
  <si>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</si>
  <si>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</si>
  <si>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</si>
  <si>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</si>
  <si>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</si>
  <si>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</si>
  <si>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</si>
  <si>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</si>
  <si>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</si>
  <si>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</si>
  <si>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</si>
  <si>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</si>
  <si>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</si>
  <si>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</si>
  <si>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</si>
  <si>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</si>
  <si>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</si>
  <si>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</si>
  <si>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</si>
  <si>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</si>
  <si>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</si>
  <si>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</si>
  <si>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</si>
  <si>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</si>
  <si>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</si>
  <si>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</si>
  <si>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</si>
  <si>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</si>
  <si>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</si>
  <si>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</si>
  <si>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</si>
  <si>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</si>
  <si>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</si>
  <si>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</si>
  <si>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</si>
  <si>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</si>
  <si>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</si>
  <si>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</si>
  <si>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</si>
  <si>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</si>
  <si>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</si>
  <si>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</si>
  <si>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</si>
  <si>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</si>
  <si>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</si>
  <si>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</si>
  <si>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</si>
  <si>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</si>
  <si>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</si>
  <si>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</si>
  <si>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</si>
  <si>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</si>
  <si>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</si>
  <si>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</si>
  <si>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</si>
  <si>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</si>
  <si>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</si>
  <si>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</si>
  <si>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</si>
  <si>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</si>
  <si>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</si>
  <si>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</si>
  <si>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</si>
  <si>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</si>
  <si>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</si>
  <si>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</si>
  <si>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</si>
  <si>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</si>
  <si>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</si>
  <si>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</si>
  <si>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</si>
  <si>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</si>
  <si>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</si>
  <si>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</si>
  <si>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</si>
  <si>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</si>
  <si>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</si>
  <si>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</si>
  <si>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</si>
  <si>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</si>
  <si>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</si>
  <si>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</si>
  <si>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</si>
  <si>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</si>
  <si>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</si>
  <si>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</si>
  <si>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</si>
  <si>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</si>
  <si>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</si>
  <si>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</si>
  <si>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</si>
  <si>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</si>
  <si>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</si>
  <si>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</si>
  <si>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</si>
  <si>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</si>
  <si>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</si>
  <si>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</si>
  <si>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</si>
  <si>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</si>
  <si>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</si>
  <si>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</si>
  <si>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</si>
  <si>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</si>
  <si>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</si>
  <si>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</si>
  <si>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</si>
  <si>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</si>
  <si>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</si>
  <si>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</si>
  <si>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</si>
  <si>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</si>
  <si>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</si>
  <si>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</si>
  <si>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</si>
  <si>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</si>
  <si>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</si>
  <si>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</si>
  <si>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</si>
  <si>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</si>
  <si>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</si>
  <si>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</si>
  <si>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</si>
  <si>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</si>
  <si>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</si>
  <si>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</si>
  <si>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</si>
  <si>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</si>
  <si>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</si>
  <si>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</si>
  <si>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</si>
  <si>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</si>
  <si>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</si>
  <si>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</si>
  <si>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</si>
  <si>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</si>
  <si>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</si>
  <si>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</si>
  <si>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</si>
  <si>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</si>
  <si>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</si>
  <si>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</si>
  <si>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</si>
  <si>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</si>
  <si>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</si>
  <si>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</si>
  <si>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</si>
  <si>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</si>
  <si>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</si>
  <si>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</si>
  <si>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</si>
  <si>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</si>
  <si>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</si>
  <si>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</si>
  <si>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</si>
  <si>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</si>
  <si>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</si>
  <si>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</si>
  <si>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</si>
  <si>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</si>
  <si>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</si>
  <si>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</si>
  <si>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</si>
  <si>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</si>
  <si>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</si>
  <si>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</si>
  <si>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</si>
  <si>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</si>
  <si>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</si>
  <si>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</si>
  <si>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</si>
  <si>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</si>
  <si>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</si>
  <si>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</si>
  <si>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</si>
  <si>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</si>
  <si>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</si>
  <si>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</si>
  <si>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</si>
  <si>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</si>
  <si>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</si>
  <si>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</si>
  <si>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</si>
  <si>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</si>
  <si>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</si>
  <si>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</si>
  <si>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</si>
  <si>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</si>
  <si>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</si>
  <si>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</si>
  <si>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</si>
  <si>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</si>
  <si>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</si>
  <si>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</si>
  <si>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</si>
  <si>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</si>
  <si>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</si>
  <si>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</si>
  <si>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</si>
  <si>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</si>
  <si>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</si>
  <si>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</si>
  <si>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</si>
  <si>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</si>
  <si>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</si>
  <si>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</si>
  <si>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</si>
  <si>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</si>
  <si>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</si>
  <si>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</si>
  <si>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</si>
  <si>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</si>
  <si>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</si>
  <si>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</si>
  <si>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</si>
  <si>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</si>
  <si>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</si>
  <si>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</si>
  <si>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</si>
  <si>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</si>
  <si>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</si>
  <si>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</si>
  <si>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</si>
  <si>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</si>
  <si>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</si>
  <si>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</si>
  <si>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</si>
  <si>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</si>
  <si>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</si>
  <si>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</si>
  <si>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</si>
  <si>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</si>
  <si>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</si>
  <si>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</si>
  <si>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</si>
  <si>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</si>
  <si>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</si>
  <si>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</si>
  <si>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</si>
  <si>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</si>
  <si>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</si>
  <si>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</si>
  <si>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</si>
  <si>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</si>
  <si>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</si>
  <si>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</si>
  <si>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</si>
  <si>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</si>
  <si>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</si>
  <si>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</si>
  <si>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</si>
  <si>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</si>
  <si>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</si>
  <si>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</si>
  <si>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</si>
  <si>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</si>
  <si>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</si>
  <si>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</si>
  <si>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</si>
  <si>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</si>
  <si>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</si>
  <si>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</si>
  <si>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</si>
  <si>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</si>
  <si>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</si>
  <si>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</si>
  <si>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</si>
  <si>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</si>
  <si>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</si>
  <si>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</si>
  <si>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</si>
  <si>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</si>
  <si>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</si>
  <si>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</si>
  <si>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</si>
  <si>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</si>
  <si>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</si>
  <si>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</si>
  <si>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</si>
  <si>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</si>
  <si>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</si>
  <si>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</si>
  <si>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</si>
  <si>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</si>
  <si>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</si>
  <si>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</si>
  <si>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</si>
  <si>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</si>
  <si>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</si>
  <si>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</si>
  <si>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</si>
  <si>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</si>
  <si>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</si>
  <si>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</si>
  <si>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</si>
  <si>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</si>
  <si>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</si>
  <si>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</si>
  <si>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</si>
  <si>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</si>
  <si>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</si>
  <si>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</si>
  <si>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</si>
  <si>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</si>
  <si>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</si>
  <si>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</si>
  <si>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</si>
  <si>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</si>
  <si>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</si>
  <si>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</si>
  <si>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</si>
  <si>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</si>
  <si>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</si>
  <si>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</si>
  <si>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</si>
  <si>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</si>
  <si>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</si>
  <si>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</si>
  <si>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</si>
  <si>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</si>
  <si>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</si>
  <si>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</si>
  <si>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</si>
  <si>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</si>
  <si>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</si>
  <si>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</si>
  <si>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</si>
  <si>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</si>
  <si>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</si>
  <si>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</si>
  <si>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</si>
  <si>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</si>
  <si>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</si>
  <si>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</si>
  <si>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</si>
  <si>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</si>
  <si>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</si>
  <si>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</si>
  <si>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</si>
  <si>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</si>
  <si>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</si>
  <si>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</si>
  <si>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</si>
  <si>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</si>
  <si>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</si>
  <si>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</si>
  <si>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</si>
  <si>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</si>
  <si>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</si>
  <si>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</si>
  <si>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</si>
  <si>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</si>
  <si>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</si>
  <si>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</si>
  <si>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</si>
  <si>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</si>
  <si>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</si>
  <si>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</si>
  <si>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</si>
  <si>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</si>
  <si>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</si>
  <si>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</si>
  <si>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</si>
  <si>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</si>
  <si>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</si>
  <si>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</si>
  <si>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</si>
  <si>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</si>
  <si>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</si>
  <si>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</si>
  <si>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</si>
  <si>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</si>
  <si>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</si>
  <si>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</si>
  <si>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</si>
  <si>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</si>
  <si>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</si>
  <si>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</si>
  <si>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</si>
  <si>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</si>
  <si>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</si>
  <si>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</si>
  <si>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</si>
  <si>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</si>
  <si>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</si>
  <si>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</si>
  <si>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</si>
  <si>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</si>
  <si>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</si>
  <si>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</si>
  <si>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</si>
  <si>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</si>
  <si>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</si>
  <si>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</si>
  <si>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</si>
  <si>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</si>
  <si>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</si>
  <si>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</si>
  <si>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</si>
  <si>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</si>
  <si>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</si>
  <si>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</si>
  <si>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</si>
  <si>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</si>
  <si>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</si>
  <si>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</si>
  <si>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</si>
  <si>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</si>
  <si>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</si>
  <si>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</si>
  <si>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</si>
  <si>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</si>
  <si>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</si>
  <si>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</si>
  <si>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</si>
  <si>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</si>
  <si>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</si>
  <si>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</si>
  <si>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</si>
  <si>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</si>
  <si>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</si>
  <si>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</si>
  <si>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</si>
  <si>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</si>
  <si>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</si>
  <si>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</si>
  <si>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</si>
  <si>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</si>
  <si>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</si>
  <si>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</si>
  <si>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</si>
  <si>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</si>
  <si>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</si>
  <si>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</si>
  <si>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</si>
  <si>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</si>
  <si>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</si>
  <si>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</si>
  <si>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</si>
  <si>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</si>
  <si>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</si>
  <si>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</si>
  <si>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</si>
  <si>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</si>
  <si>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</si>
  <si>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</si>
  <si>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</si>
  <si>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</si>
  <si>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</si>
  <si>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</si>
  <si>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</si>
  <si>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</si>
  <si>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</si>
  <si>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</si>
  <si>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</si>
  <si>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</si>
  <si>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</si>
  <si>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</si>
  <si>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</si>
  <si>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</si>
  <si>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</si>
  <si>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</si>
  <si>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</si>
  <si>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</si>
  <si>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</si>
  <si>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</si>
  <si>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</si>
  <si>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</si>
  <si>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</si>
  <si>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</si>
  <si>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</si>
  <si>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</si>
  <si>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</si>
  <si>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</si>
  <si>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</si>
  <si>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</si>
  <si>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</si>
  <si>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</si>
  <si>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</si>
  <si>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</si>
  <si>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</si>
  <si>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</si>
  <si>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</si>
  <si>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</si>
  <si>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</si>
  <si>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</si>
  <si>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</si>
  <si>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</si>
  <si>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</si>
  <si>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</si>
  <si>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</si>
  <si>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</si>
  <si>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</si>
  <si>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</si>
  <si>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</si>
  <si>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</si>
  <si>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</si>
  <si>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</si>
  <si>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</si>
  <si>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</si>
  <si>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</si>
  <si>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</si>
  <si>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</si>
  <si>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</si>
  <si>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</si>
  <si>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</si>
  <si>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</si>
  <si>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</si>
  <si>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</si>
  <si>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</si>
  <si>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</si>
  <si>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</si>
  <si>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</si>
  <si>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</si>
  <si>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</si>
  <si>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</si>
  <si>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</si>
  <si>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</si>
  <si>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</si>
  <si>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</si>
  <si>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</si>
  <si>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</si>
  <si>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</si>
  <si>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</si>
  <si>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</si>
  <si>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</si>
  <si>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</si>
  <si>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</si>
  <si>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</si>
  <si>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</si>
  <si>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</si>
  <si>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</si>
  <si>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</si>
  <si>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</si>
  <si>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</si>
  <si>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</si>
  <si>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</si>
  <si>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</si>
  <si>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</si>
  <si>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</si>
  <si>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</si>
  <si>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</si>
  <si>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</si>
  <si>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</si>
  <si>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</si>
  <si>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</si>
  <si>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</si>
  <si>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</si>
  <si>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</si>
  <si>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</si>
  <si>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</si>
  <si>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</si>
  <si>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</si>
  <si>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</si>
  <si>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</si>
  <si>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</si>
  <si>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</si>
  <si>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</si>
  <si>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</si>
  <si>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</si>
  <si>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</si>
  <si>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</si>
  <si>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</si>
  <si>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</si>
  <si>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</si>
  <si>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</si>
  <si>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</si>
  <si>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</si>
  <si>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</si>
  <si>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</si>
  <si>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</si>
  <si>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</si>
  <si>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</si>
  <si>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</si>
  <si>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</si>
  <si>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</si>
  <si>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</si>
  <si>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</si>
  <si>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</si>
  <si>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</si>
  <si>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</si>
  <si>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</si>
  <si>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</si>
  <si>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</si>
  <si>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</si>
  <si>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</si>
  <si>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</si>
  <si>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</si>
  <si>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</si>
  <si>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</si>
  <si>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</si>
  <si>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</si>
  <si>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</si>
  <si>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</si>
  <si>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</si>
  <si>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</si>
  <si>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</si>
  <si>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</si>
  <si>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</si>
  <si>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</si>
  <si>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</si>
  <si>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</si>
  <si>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</si>
  <si>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</si>
  <si>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</si>
  <si>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</si>
  <si>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</si>
  <si>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</si>
  <si>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</si>
  <si>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</si>
  <si>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</si>
  <si>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</si>
  <si>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</si>
  <si>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</si>
  <si>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</si>
  <si>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</si>
  <si>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</si>
  <si>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</si>
  <si>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</si>
  <si>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</si>
  <si>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</si>
  <si>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</si>
  <si>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</si>
  <si>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</si>
  <si>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</si>
  <si>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</si>
  <si>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</si>
  <si>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</si>
  <si>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</si>
  <si>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</si>
  <si>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</si>
  <si>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</si>
  <si>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</si>
  <si>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</si>
  <si>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</si>
  <si>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</si>
  <si>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</si>
  <si>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</si>
  <si>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</si>
  <si>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</si>
  <si>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</si>
  <si>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</si>
  <si>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</si>
  <si>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</si>
  <si>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</si>
  <si>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</si>
  <si>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</si>
  <si>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</si>
  <si>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</si>
  <si>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</si>
  <si>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</si>
  <si>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</si>
  <si>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</si>
  <si>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</si>
  <si>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</si>
  <si>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</si>
  <si>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</si>
  <si>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</si>
  <si>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</si>
  <si>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</si>
  <si>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</si>
  <si>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</si>
  <si>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</si>
  <si>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</si>
  <si>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</si>
  <si>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</si>
  <si>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</si>
  <si>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</si>
  <si>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</si>
  <si>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</si>
  <si>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</si>
  <si>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</si>
  <si>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</si>
  <si>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</si>
  <si>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</si>
  <si>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</si>
  <si>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</si>
  <si>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</si>
  <si>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</si>
  <si>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</si>
  <si>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</si>
  <si>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</si>
  <si>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</si>
  <si>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</si>
  <si>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</si>
  <si>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</si>
  <si>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</si>
  <si>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</si>
  <si>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</si>
  <si>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</si>
  <si>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</si>
  <si>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</si>
  <si>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</si>
  <si>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</si>
  <si>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</si>
  <si>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</si>
  <si>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</si>
  <si>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</si>
  <si>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</si>
  <si>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</si>
  <si>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</si>
  <si>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</si>
  <si>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</si>
  <si>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</si>
  <si>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</si>
  <si>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</si>
  <si>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</si>
  <si>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</si>
  <si>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</si>
  <si>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</si>
  <si>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</si>
  <si>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</si>
  <si>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</si>
  <si>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</si>
  <si>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</si>
  <si>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</si>
  <si>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</si>
  <si>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</si>
  <si>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</si>
  <si>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</si>
  <si>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</si>
  <si>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</si>
  <si>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</si>
  <si>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</si>
  <si>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</si>
  <si>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</si>
  <si>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</si>
  <si>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</si>
  <si>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</si>
  <si>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</si>
  <si>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</si>
  <si>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</si>
  <si>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</si>
  <si>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</si>
  <si>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</si>
  <si>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</si>
  <si>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</si>
  <si>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</si>
  <si>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</si>
  <si>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</si>
  <si>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</si>
  <si>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</si>
  <si>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</si>
  <si>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</si>
  <si>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</si>
  <si>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</si>
  <si>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</si>
  <si>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</si>
  <si>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</si>
  <si>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</si>
  <si>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</si>
  <si>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</si>
  <si>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</si>
  <si>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</si>
  <si>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</si>
  <si>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</si>
  <si>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</si>
  <si>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</si>
  <si>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</si>
  <si>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</si>
  <si>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</si>
  <si>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</si>
  <si>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</si>
  <si>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</si>
  <si>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</si>
  <si>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</si>
  <si>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</si>
  <si>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</si>
  <si>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</si>
  <si>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</si>
  <si>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</si>
  <si>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</si>
  <si>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</si>
  <si>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</si>
  <si>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</si>
  <si>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</si>
  <si>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</si>
  <si>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</si>
  <si>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</si>
  <si>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</si>
  <si>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</si>
  <si>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</si>
  <si>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</si>
  <si>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</si>
  <si>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</si>
  <si>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</si>
  <si>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</si>
  <si>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</si>
  <si>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</si>
  <si>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</si>
  <si>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</si>
  <si>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</si>
  <si>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</si>
  <si>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</si>
  <si>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</si>
  <si>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</si>
  <si>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</si>
  <si>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</si>
  <si>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</si>
  <si>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</si>
  <si>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</si>
  <si>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</si>
  <si>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</si>
  <si>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</si>
  <si>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</si>
  <si>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</si>
  <si>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</si>
  <si>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</si>
  <si>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</si>
  <si>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</si>
  <si>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</si>
  <si>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</si>
  <si>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</si>
  <si>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</si>
  <si>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</si>
  <si>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</si>
  <si>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</si>
  <si>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</si>
  <si>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</si>
  <si>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</si>
  <si>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</si>
  <si>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</si>
  <si>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</si>
  <si>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</si>
  <si>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</si>
  <si>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</si>
  <si>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</si>
  <si>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</si>
  <si>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</si>
  <si>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</si>
  <si>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</si>
  <si>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</si>
  <si>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</si>
  <si>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</si>
  <si>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</si>
  <si>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</si>
  <si>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</si>
  <si>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</si>
  <si>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</si>
  <si>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</si>
  <si>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</si>
  <si>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</si>
  <si>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</si>
  <si>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</si>
  <si>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</si>
  <si>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</si>
  <si>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</si>
  <si>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</si>
  <si>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</si>
  <si>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</si>
  <si>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</si>
  <si>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</si>
  <si>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</si>
  <si>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</si>
  <si>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</si>
  <si>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</si>
  <si>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</si>
  <si>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</si>
  <si>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</si>
  <si>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</si>
  <si>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</si>
  <si>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</si>
  <si>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</si>
  <si>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</si>
  <si>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</si>
  <si>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</si>
  <si>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</si>
  <si>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</si>
  <si>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</si>
  <si>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</si>
  <si>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</si>
  <si>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</si>
  <si>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</si>
  <si>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</si>
  <si>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</si>
  <si>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</si>
  <si>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</si>
  <si>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</si>
  <si>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</si>
  <si>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</si>
  <si>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</si>
  <si>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</si>
  <si>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</si>
  <si>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</si>
  <si>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</si>
  <si>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</si>
  <si>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</si>
  <si>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</si>
  <si>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</si>
  <si>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</si>
  <si>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</si>
  <si>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</si>
  <si>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</si>
  <si>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</si>
  <si>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</si>
  <si>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</si>
  <si>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</si>
  <si>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</si>
  <si>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</si>
  <si>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</si>
  <si>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</si>
  <si>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</si>
  <si>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</si>
  <si>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</si>
  <si>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</si>
  <si>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</si>
  <si>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</si>
  <si>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</si>
  <si>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</si>
  <si>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</si>
  <si>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</si>
  <si>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</si>
  <si>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</si>
  <si>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</si>
  <si>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</si>
  <si>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</si>
  <si>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</si>
  <si>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</si>
  <si>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</si>
  <si>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</si>
  <si>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</si>
  <si>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</si>
  <si>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</si>
  <si>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</si>
  <si>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</si>
  <si>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</si>
  <si>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</si>
  <si>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</si>
  <si>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</si>
  <si>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</si>
  <si>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</si>
  <si>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</si>
  <si>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</si>
  <si>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</si>
  <si>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</si>
  <si>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</si>
  <si>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</si>
  <si>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</si>
  <si>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</si>
  <si>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</si>
  <si>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</si>
  <si>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</si>
  <si>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</si>
  <si>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</si>
  <si>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</si>
  <si>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</si>
  <si>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</si>
  <si>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</si>
  <si>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</si>
  <si>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</si>
  <si>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</si>
  <si>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</si>
  <si>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</si>
  <si>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</si>
  <si>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</si>
  <si>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</si>
  <si>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</si>
  <si>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</si>
  <si>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</si>
  <si>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</si>
  <si>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</si>
  <si>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</si>
  <si>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</si>
  <si>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</si>
  <si>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</si>
  <si>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</si>
  <si>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</si>
  <si>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</si>
  <si>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</si>
  <si>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</si>
  <si>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</si>
  <si>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</si>
  <si>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</si>
  <si>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</si>
  <si>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</si>
  <si>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</si>
  <si>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</si>
  <si>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</si>
  <si>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</si>
  <si>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</si>
  <si>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</si>
  <si>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</si>
  <si>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</si>
  <si>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</si>
  <si>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</si>
  <si>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</si>
  <si>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</si>
  <si>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</si>
  <si>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</si>
  <si>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</si>
  <si>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</si>
  <si>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</si>
  <si>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</si>
  <si>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</si>
  <si>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</si>
  <si>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</si>
  <si>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</si>
  <si>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</si>
  <si>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</si>
  <si>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</si>
  <si>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</si>
  <si>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</si>
  <si>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</si>
  <si>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</si>
  <si>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</si>
  <si>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</si>
  <si>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</si>
  <si>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</si>
  <si>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</si>
  <si>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</si>
  <si>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</si>
  <si>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</si>
  <si>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</si>
  <si>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</si>
  <si>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</si>
  <si>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</si>
  <si>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</si>
  <si>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</si>
  <si>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</si>
  <si>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</si>
  <si>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</si>
  <si>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</si>
  <si>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</si>
  <si>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</si>
  <si>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</si>
  <si>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</si>
  <si>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</si>
  <si>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</si>
  <si>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</si>
  <si>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</si>
  <si>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</si>
  <si>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</si>
  <si>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</si>
  <si>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</si>
  <si>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</si>
  <si>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</si>
  <si>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</si>
  <si>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</si>
  <si>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</si>
  <si>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</si>
  <si>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</si>
  <si>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</si>
  <si>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</si>
  <si>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</si>
  <si>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</si>
  <si>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</si>
  <si>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</si>
  <si>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</si>
  <si>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</si>
  <si>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</si>
  <si>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</si>
  <si>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</si>
  <si>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</si>
  <si>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</si>
  <si>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</si>
  <si>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</si>
  <si>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</si>
  <si>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</si>
  <si>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</si>
  <si>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</si>
  <si>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</si>
  <si>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</si>
  <si>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</si>
  <si>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</si>
  <si>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</si>
  <si>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</si>
  <si>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</si>
  <si>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</si>
  <si>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</si>
  <si>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</si>
  <si>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</si>
  <si>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</si>
  <si>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</si>
  <si>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</si>
  <si>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</si>
  <si>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</si>
  <si>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</si>
  <si>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</si>
  <si>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</si>
  <si>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</si>
  <si>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</si>
  <si>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</si>
  <si>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</si>
  <si>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</si>
  <si>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</si>
  <si>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</si>
  <si>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</si>
  <si>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</si>
  <si>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</si>
  <si>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</si>
  <si>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</si>
  <si>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</si>
  <si>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</si>
  <si>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</si>
  <si>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</si>
  <si>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</si>
  <si>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</si>
  <si>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</si>
  <si>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</si>
  <si>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</si>
  <si>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</si>
  <si>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</si>
  <si>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</si>
  <si>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</si>
  <si>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</si>
  <si>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</si>
  <si>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</si>
  <si>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</si>
  <si>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</si>
  <si>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</si>
  <si>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</si>
  <si>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</si>
  <si>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</si>
  <si>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</si>
  <si>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</si>
  <si>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</si>
  <si>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</si>
  <si>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</si>
  <si>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</si>
  <si>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</si>
  <si>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</si>
  <si>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</si>
  <si>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</si>
  <si>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</si>
  <si>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</si>
  <si>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</si>
  <si>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</si>
  <si>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</si>
  <si>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</si>
  <si>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</si>
  <si>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</si>
  <si>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</si>
  <si>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</si>
  <si>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</si>
  <si>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</si>
  <si>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</si>
  <si>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</si>
  <si>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</si>
  <si>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</si>
  <si>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</si>
  <si>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</si>
  <si>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</si>
  <si>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</si>
  <si>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</si>
  <si>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</si>
  <si>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</si>
  <si>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</si>
  <si>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</si>
  <si>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</si>
  <si>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</si>
  <si>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</si>
  <si>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</si>
  <si>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</si>
  <si>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</si>
  <si>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</si>
  <si>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</si>
  <si>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</si>
  <si>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</si>
  <si>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</si>
  <si>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</si>
  <si>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</si>
  <si>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</si>
  <si>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</si>
  <si>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</si>
  <si>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</si>
  <si>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</si>
  <si>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</si>
  <si>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</si>
  <si>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</si>
  <si>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</si>
  <si>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</si>
  <si>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</si>
  <si>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</si>
  <si>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</si>
  <si>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</si>
  <si>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</si>
  <si>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</si>
  <si>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</si>
  <si>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</si>
  <si>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</si>
  <si>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</si>
  <si>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</si>
  <si>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</si>
  <si>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</si>
  <si>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</si>
  <si>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</si>
  <si>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</si>
  <si>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</si>
  <si>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</si>
  <si>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</si>
  <si>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</si>
  <si>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</si>
  <si>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</si>
  <si>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</si>
  <si>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</si>
  <si>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</si>
  <si>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</si>
  <si>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</si>
  <si>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</si>
  <si>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</si>
  <si>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</si>
  <si>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</si>
  <si>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</si>
  <si>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</si>
  <si>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</si>
  <si>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</si>
  <si>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</si>
  <si>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</si>
  <si>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</si>
  <si>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</si>
  <si>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</si>
  <si>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</si>
  <si>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</si>
  <si>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</si>
  <si>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</si>
  <si>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</si>
  <si>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</si>
  <si>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</si>
  <si>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</si>
  <si>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</si>
  <si>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</si>
  <si>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</si>
  <si>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</si>
  <si>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</si>
  <si>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</si>
  <si>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</si>
  <si>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</si>
  <si>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</si>
  <si>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</si>
  <si>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</si>
  <si>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</si>
  <si>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</si>
  <si>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</si>
  <si>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</si>
  <si>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</si>
  <si>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</si>
  <si>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</si>
  <si>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</si>
  <si>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</si>
  <si>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</si>
  <si>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</si>
  <si>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</si>
  <si>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</si>
  <si>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</si>
  <si>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</si>
  <si>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</si>
  <si>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</si>
  <si>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</si>
  <si>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</si>
  <si>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</si>
  <si>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</si>
  <si>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</si>
  <si>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</si>
  <si>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</si>
  <si>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</si>
  <si>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</si>
  <si>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</si>
  <si>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</si>
  <si>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</si>
  <si>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</si>
  <si>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</si>
  <si>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</si>
  <si>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</si>
  <si>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</si>
  <si>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</si>
  <si>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</si>
  <si>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</si>
  <si>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</si>
  <si>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</si>
  <si>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</si>
  <si>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</si>
  <si>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</si>
  <si>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</si>
  <si>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</si>
  <si>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</si>
  <si>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</si>
  <si>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</si>
  <si>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</si>
  <si>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</si>
  <si>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</si>
  <si>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</si>
  <si>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</si>
  <si>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</si>
  <si>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</si>
  <si>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</si>
  <si>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</si>
  <si>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</si>
  <si>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</si>
  <si>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</si>
  <si>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</si>
  <si>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</si>
  <si>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</si>
  <si>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</si>
  <si>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</si>
  <si>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</si>
  <si>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</si>
  <si>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</si>
  <si>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</si>
  <si>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</si>
  <si>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</si>
  <si>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</si>
  <si>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</si>
  <si>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</si>
  <si>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</si>
  <si>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</si>
  <si>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</si>
  <si>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</si>
  <si>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</si>
  <si>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</si>
  <si>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</si>
  <si>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</si>
  <si>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</si>
  <si>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</si>
  <si>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</si>
  <si>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</si>
  <si>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</si>
  <si>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</si>
  <si>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</si>
  <si>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</si>
  <si>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</si>
  <si>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</si>
  <si>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</si>
  <si>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</si>
  <si>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</si>
  <si>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</si>
  <si>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</si>
  <si>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</si>
  <si>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</si>
  <si>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</si>
  <si>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</si>
  <si>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</si>
  <si>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</si>
  <si>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</si>
  <si>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</si>
  <si>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</si>
  <si>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</si>
  <si>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</si>
  <si>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</si>
  <si>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</si>
  <si>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</si>
  <si>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</si>
  <si>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</si>
  <si>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</si>
  <si>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</si>
  <si>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</si>
  <si>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</si>
  <si>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</si>
  <si>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</si>
  <si>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</si>
  <si>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</si>
  <si>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</si>
  <si>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</si>
  <si>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</si>
  <si>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</si>
  <si>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</si>
  <si>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</si>
  <si>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</si>
  <si>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</si>
  <si>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</si>
  <si>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</si>
  <si>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</si>
  <si>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</si>
  <si>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</si>
  <si>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</si>
  <si>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</si>
  <si>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</si>
  <si>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</si>
  <si>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</si>
  <si>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</si>
  <si>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</si>
  <si>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</si>
  <si>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</si>
  <si>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</si>
  <si>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</si>
  <si>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</si>
  <si>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</si>
  <si>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</si>
  <si>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</si>
  <si>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</si>
  <si>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</si>
  <si>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</si>
  <si>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</si>
  <si>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</si>
  <si>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</si>
  <si>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</si>
  <si>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</si>
  <si>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</si>
  <si>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</si>
  <si>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</si>
  <si>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</si>
  <si>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</si>
  <si>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</si>
  <si>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</si>
  <si>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</si>
  <si>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</si>
  <si>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</si>
  <si>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</si>
  <si>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</si>
  <si>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</si>
  <si>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</si>
  <si>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</si>
  <si>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</si>
  <si>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</si>
  <si>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</si>
  <si>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</si>
  <si>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</si>
  <si>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</si>
  <si>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</si>
  <si>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</si>
  <si>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</si>
  <si>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</si>
  <si>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</si>
  <si>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</si>
  <si>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</si>
  <si>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</si>
  <si>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</si>
  <si>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</si>
  <si>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</si>
  <si>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</si>
  <si>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</si>
  <si>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</si>
  <si>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</si>
  <si>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</si>
  <si>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</si>
  <si>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</si>
  <si>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</si>
  <si>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</si>
  <si>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</si>
  <si>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</si>
  <si>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</si>
  <si>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</si>
  <si>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</si>
  <si>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</si>
  <si>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</si>
  <si>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</si>
  <si>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</si>
  <si>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</si>
  <si>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</si>
  <si>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</si>
  <si>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</si>
  <si>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</si>
  <si>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</si>
  <si>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</si>
  <si>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</si>
  <si>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</si>
  <si>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</si>
  <si>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</si>
  <si>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</si>
  <si>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</si>
  <si>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</si>
  <si>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</si>
  <si>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</si>
  <si>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</si>
  <si>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</si>
  <si>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</si>
  <si>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</si>
  <si>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</si>
  <si>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</si>
  <si>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</si>
  <si>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</si>
  <si>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</si>
  <si>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</si>
  <si>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</si>
  <si>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</si>
  <si>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</si>
  <si>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</si>
  <si>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</si>
  <si>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</si>
  <si>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</si>
  <si>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</si>
  <si>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</si>
  <si>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</si>
  <si>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</si>
  <si>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</si>
  <si>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</si>
  <si>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</si>
  <si>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</si>
  <si>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</si>
  <si>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</si>
  <si>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</si>
  <si>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</si>
  <si>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</si>
  <si>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</si>
  <si>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</si>
  <si>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</si>
  <si>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</si>
  <si>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</si>
  <si>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</si>
  <si>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</si>
  <si>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</si>
  <si>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</si>
  <si>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</si>
  <si>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</si>
  <si>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</si>
  <si>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</si>
  <si>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</si>
  <si>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</si>
  <si>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</si>
  <si>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</si>
  <si>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</si>
  <si>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</si>
  <si>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</si>
  <si>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</si>
  <si>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</si>
  <si>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</si>
  <si>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</si>
  <si>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</si>
  <si>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</si>
  <si>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</si>
  <si>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</si>
  <si>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</si>
  <si>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</si>
  <si>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</si>
  <si>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</si>
  <si>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</si>
  <si>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</si>
  <si>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</si>
  <si>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</si>
  <si>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</si>
  <si>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</si>
  <si>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</si>
  <si>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</si>
  <si>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</si>
  <si>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</si>
  <si>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</si>
  <si>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</si>
  <si>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</si>
  <si>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</si>
  <si>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</si>
  <si>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</si>
  <si>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</si>
  <si>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</si>
  <si>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</si>
  <si>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</si>
  <si>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</si>
  <si>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</si>
  <si>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</si>
  <si>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</si>
  <si>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</si>
  <si>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</si>
  <si>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</si>
  <si>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</si>
  <si>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</si>
  <si>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</si>
  <si>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</si>
  <si>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</si>
  <si>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</si>
  <si>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</si>
  <si>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</si>
  <si>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</si>
  <si>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</si>
  <si>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</si>
  <si>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</si>
  <si>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</si>
  <si>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</si>
  <si>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</si>
  <si>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</si>
  <si>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</si>
  <si>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</si>
  <si>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</si>
  <si>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</si>
  <si>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</si>
  <si>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</si>
  <si>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</si>
  <si>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</si>
  <si>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</si>
  <si>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</si>
  <si>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</si>
  <si>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</si>
  <si>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</si>
  <si>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</si>
  <si>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</si>
  <si>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</si>
  <si>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</si>
  <si>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</si>
  <si>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</si>
  <si>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</si>
  <si>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</si>
  <si>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</si>
  <si>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</si>
  <si>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</si>
  <si>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</si>
  <si>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</si>
  <si>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</si>
  <si>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</si>
  <si>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</si>
  <si>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</si>
  <si>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</si>
  <si>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</si>
  <si>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</si>
  <si>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</si>
  <si>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</si>
  <si>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</si>
  <si>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</si>
  <si>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</si>
  <si>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</si>
  <si>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</si>
  <si>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</si>
  <si>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</si>
  <si>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</si>
  <si>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</si>
  <si>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</si>
  <si>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</si>
  <si>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</si>
  <si>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</si>
  <si>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</si>
  <si>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</si>
  <si>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</si>
  <si>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</si>
  <si>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</si>
  <si>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</si>
  <si>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</si>
  <si>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</si>
  <si>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</si>
  <si>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</si>
  <si>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</si>
  <si>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</si>
  <si>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</si>
  <si>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</si>
  <si>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</si>
  <si>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</si>
  <si>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</si>
  <si>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</si>
  <si>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</si>
  <si>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</si>
  <si>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</si>
  <si>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</si>
  <si>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</si>
  <si>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</si>
  <si>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</si>
  <si>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</si>
  <si>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</si>
  <si>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</si>
  <si>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</si>
  <si>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</si>
  <si>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</si>
  <si>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</si>
  <si>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</si>
  <si>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</si>
  <si>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</si>
  <si>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</si>
  <si>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</si>
  <si>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</si>
  <si>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</si>
  <si>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</si>
  <si>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</si>
  <si>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</si>
  <si>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</si>
  <si>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</si>
  <si>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</si>
  <si>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</si>
  <si>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</si>
  <si>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</si>
  <si>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</si>
  <si>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</si>
  <si>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</si>
  <si>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</si>
  <si>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</si>
  <si>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</si>
  <si>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</si>
  <si>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</si>
  <si>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</si>
  <si>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</si>
  <si>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</si>
  <si>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</si>
  <si>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</si>
  <si>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</si>
  <si>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</si>
  <si>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</si>
  <si>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</si>
  <si>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</si>
  <si>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</si>
  <si>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</si>
  <si>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</si>
  <si>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</si>
  <si>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</si>
  <si>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</si>
  <si>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</si>
  <si>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</si>
  <si>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</si>
  <si>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</si>
  <si>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</si>
  <si>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</si>
  <si>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</si>
  <si>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</si>
  <si>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</si>
  <si>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</si>
  <si>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</si>
  <si>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</si>
  <si>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</si>
  <si>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</si>
  <si>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</si>
  <si>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</si>
  <si>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</si>
  <si>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</si>
  <si>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</si>
  <si>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</si>
  <si>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</si>
  <si>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</si>
  <si>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</si>
  <si>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</si>
  <si>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</si>
  <si>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</si>
  <si>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</si>
  <si>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</si>
  <si>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</si>
  <si>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</si>
  <si>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</si>
  <si>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</si>
  <si>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</si>
  <si>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</si>
  <si>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</si>
  <si>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</si>
  <si>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</si>
  <si>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</si>
  <si>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</si>
  <si>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</si>
  <si>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</si>
  <si>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</si>
  <si>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</si>
  <si>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</si>
  <si>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</si>
  <si>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</si>
  <si>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</si>
  <si>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</si>
  <si>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</si>
  <si>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</si>
  <si>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</si>
  <si>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</si>
  <si>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</si>
  <si>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</si>
  <si>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</si>
  <si>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</si>
  <si>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</si>
  <si>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</si>
  <si>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</si>
  <si>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</si>
  <si>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</si>
  <si>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</si>
  <si>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</si>
  <si>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</si>
  <si>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</si>
  <si>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</si>
  <si>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</si>
  <si>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</si>
  <si>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</si>
  <si>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</si>
  <si>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</si>
  <si>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</si>
  <si>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</si>
  <si>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</si>
  <si>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</si>
  <si>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</si>
  <si>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</si>
  <si>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</si>
  <si>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</si>
  <si>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</si>
  <si>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</si>
  <si>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</si>
  <si>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</si>
  <si>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</si>
  <si>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</si>
  <si>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</si>
  <si>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</si>
  <si>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</si>
  <si>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</si>
  <si>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</si>
  <si>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</si>
  <si>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</si>
  <si>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</si>
  <si>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</si>
  <si>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</si>
  <si>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</si>
  <si>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</si>
  <si>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</si>
  <si>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</si>
  <si>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</si>
  <si>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</si>
  <si>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</si>
  <si>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</si>
  <si>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</si>
  <si>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</si>
  <si>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</si>
  <si>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</si>
  <si>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</si>
  <si>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</si>
  <si>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</si>
  <si>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</si>
  <si>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</si>
  <si>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</si>
  <si>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</si>
  <si>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</si>
  <si>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</si>
  <si>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</si>
  <si>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</si>
  <si>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</si>
  <si>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</si>
  <si>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</si>
  <si>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</si>
  <si>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</si>
  <si>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</si>
  <si>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</si>
  <si>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</si>
  <si>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</si>
  <si>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</si>
  <si>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</si>
  <si>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</si>
  <si>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</si>
  <si>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</si>
  <si>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</si>
  <si>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</si>
  <si>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</si>
  <si>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</si>
  <si>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</si>
  <si>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</si>
  <si>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</si>
  <si>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</si>
  <si>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</si>
  <si>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</si>
  <si>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</si>
  <si>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</si>
  <si>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</si>
  <si>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</si>
  <si>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</si>
  <si>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</si>
  <si>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</si>
  <si>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</si>
  <si>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</si>
  <si>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</si>
  <si>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</si>
  <si>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</si>
  <si>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</si>
  <si>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</si>
  <si>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</si>
  <si>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</si>
  <si>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</si>
  <si>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</si>
  <si>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</si>
  <si>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</si>
  <si>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</si>
  <si>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</si>
  <si>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</si>
  <si>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</si>
  <si>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</si>
  <si>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</si>
  <si>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</si>
  <si>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</si>
  <si>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</si>
  <si>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</si>
  <si>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</si>
  <si>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</si>
  <si>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</si>
  <si>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</si>
  <si>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</si>
  <si>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</si>
  <si>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</si>
  <si>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</si>
  <si>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</si>
  <si>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</si>
  <si>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</si>
  <si>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</si>
  <si>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</si>
  <si>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</si>
  <si>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</si>
  <si>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</si>
  <si>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</si>
  <si>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</si>
  <si>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</si>
  <si>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</si>
  <si>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</si>
  <si>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</si>
  <si>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</si>
  <si>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</si>
  <si>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</si>
  <si>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</si>
  <si>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</si>
  <si>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</si>
  <si>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</si>
  <si>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</si>
  <si>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</si>
  <si>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</si>
  <si>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</si>
  <si>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</si>
  <si>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</si>
  <si>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</si>
  <si>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</si>
  <si>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</si>
  <si>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</si>
  <si>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</si>
  <si>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</si>
  <si>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</si>
  <si>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</si>
  <si>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</si>
  <si>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</si>
  <si>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</si>
  <si>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</si>
  <si>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</si>
  <si>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</si>
  <si>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</si>
  <si>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</si>
  <si>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</si>
  <si>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</si>
  <si>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</si>
  <si>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</si>
  <si>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</si>
  <si>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</si>
  <si>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</si>
  <si>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</si>
  <si>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</si>
  <si>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</si>
  <si>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</si>
  <si>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</si>
  <si>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</si>
  <si>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</si>
  <si>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</si>
  <si>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</si>
  <si>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</si>
  <si>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</si>
  <si>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</si>
  <si>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</si>
  <si>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</si>
  <si>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</si>
  <si>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</si>
  <si>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</si>
  <si>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</si>
  <si>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</si>
  <si>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</si>
  <si>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</si>
  <si>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</si>
  <si>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</si>
  <si>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</si>
  <si>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</si>
  <si>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</si>
  <si>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</si>
  <si>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</si>
  <si>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</si>
  <si>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</si>
  <si>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</si>
  <si>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</si>
  <si>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</si>
  <si>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</si>
  <si>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</si>
  <si>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</si>
  <si>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</si>
  <si>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</si>
  <si>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</si>
  <si>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</si>
  <si>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</si>
  <si>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</si>
  <si>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</si>
  <si>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</si>
  <si>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</si>
  <si>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</si>
  <si>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</si>
  <si>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</si>
  <si>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</si>
  <si>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</si>
  <si>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</si>
  <si>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</si>
  <si>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</si>
  <si>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</si>
  <si>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</si>
  <si>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</si>
  <si>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</si>
  <si>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</si>
  <si>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</si>
  <si>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</si>
  <si>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</si>
  <si>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</si>
  <si>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</si>
  <si>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</si>
  <si>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</si>
  <si>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</si>
  <si>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</si>
  <si>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</si>
  <si>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</si>
  <si>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</si>
  <si>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</si>
  <si>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</si>
  <si>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</si>
  <si>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</si>
  <si>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</si>
  <si>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</si>
  <si>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</si>
  <si>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</si>
  <si>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</si>
  <si>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</si>
  <si>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</si>
  <si>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</si>
  <si>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</si>
  <si>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</si>
  <si>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</si>
  <si>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</si>
  <si>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</si>
  <si>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</si>
  <si>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</si>
  <si>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</si>
  <si>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</si>
  <si>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</si>
  <si>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</si>
  <si>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</si>
  <si>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</si>
  <si>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</si>
  <si>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</si>
  <si>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</si>
  <si>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</si>
  <si>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</si>
  <si>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</si>
  <si>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</si>
  <si>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</si>
  <si>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</si>
  <si>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</si>
  <si>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</si>
  <si>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</si>
  <si>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</si>
  <si>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</si>
  <si>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</si>
  <si>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</si>
  <si>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</si>
  <si>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</si>
  <si>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</si>
  <si>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</si>
  <si>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</si>
  <si>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</si>
  <si>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</si>
  <si>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</si>
  <si>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</si>
  <si>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</si>
  <si>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</si>
  <si>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</si>
  <si>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</si>
  <si>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</si>
  <si>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</si>
  <si>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</si>
  <si>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</si>
  <si>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</si>
  <si>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</si>
  <si>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</si>
  <si>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</si>
  <si>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</si>
  <si>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</si>
  <si>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</si>
  <si>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</si>
  <si>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</si>
  <si>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</si>
  <si>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</si>
  <si>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</si>
  <si>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</si>
  <si>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</si>
  <si>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</si>
  <si>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</si>
  <si>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</si>
  <si>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</si>
  <si>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</si>
  <si>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</si>
  <si>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</si>
  <si>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</si>
  <si>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</si>
  <si>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</si>
  <si>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</si>
  <si>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</si>
  <si>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</si>
  <si>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</si>
  <si>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</si>
  <si>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</si>
  <si>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</si>
  <si>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</si>
  <si>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</si>
  <si>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</si>
  <si>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</si>
  <si>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</si>
  <si>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</si>
  <si>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</si>
  <si>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</si>
  <si>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</si>
  <si>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</si>
  <si>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</si>
  <si>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</si>
  <si>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</si>
  <si>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</si>
  <si>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</si>
  <si>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</si>
  <si>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</si>
  <si>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</si>
  <si>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</si>
  <si>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</si>
  <si>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</si>
  <si>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</si>
  <si>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</si>
  <si>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</si>
  <si>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</si>
  <si>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</si>
  <si>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</si>
  <si>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</si>
  <si>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</si>
  <si>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</si>
  <si>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</si>
  <si>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</si>
  <si>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</si>
  <si>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</si>
  <si>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</si>
  <si>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</si>
  <si>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</si>
  <si>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</si>
  <si>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</si>
  <si>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</si>
  <si>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</si>
  <si>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</si>
  <si>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</si>
  <si>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</si>
  <si>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</si>
  <si>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</si>
  <si>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</si>
  <si>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</si>
  <si>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</si>
  <si>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</si>
  <si>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</si>
  <si>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</si>
  <si>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</si>
  <si>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</si>
  <si>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</si>
  <si>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</si>
  <si>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</si>
  <si>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</si>
  <si>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</si>
  <si>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</si>
  <si>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</si>
  <si>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</si>
  <si>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</si>
  <si>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</si>
  <si>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</si>
  <si>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</si>
  <si>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</si>
  <si>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</si>
  <si>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</si>
  <si>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</si>
  <si>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</si>
  <si>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</si>
  <si>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</si>
  <si>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</si>
  <si>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</si>
  <si>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</si>
  <si>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</si>
  <si>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</si>
  <si>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</si>
  <si>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</si>
  <si>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</si>
  <si>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</si>
  <si>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</si>
  <si>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</si>
  <si>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</si>
  <si>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</si>
  <si>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</si>
  <si>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</si>
  <si>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</si>
  <si>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</si>
  <si>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</si>
  <si>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</si>
  <si>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</si>
  <si>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</si>
  <si>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</si>
  <si>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</si>
  <si>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</si>
  <si>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</si>
  <si>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</si>
  <si>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</si>
  <si>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</si>
  <si>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</si>
  <si>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</si>
  <si>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</si>
  <si>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</si>
  <si>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</si>
  <si>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</si>
  <si>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</si>
  <si>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</si>
  <si>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</si>
  <si>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</si>
  <si>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</si>
  <si>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</si>
  <si>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</si>
  <si>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</si>
  <si>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</si>
  <si>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</si>
  <si>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</si>
  <si>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</si>
  <si>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</si>
  <si>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</si>
  <si>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</si>
  <si>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</si>
  <si>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</si>
  <si>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</si>
  <si>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</si>
  <si>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</si>
  <si>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</si>
  <si>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</si>
  <si>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</si>
  <si>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</si>
  <si>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</si>
  <si>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</si>
  <si>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</si>
  <si>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</si>
  <si>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</si>
  <si>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</si>
  <si>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</si>
  <si>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</si>
  <si>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</si>
  <si>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</si>
  <si>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</si>
  <si>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</si>
  <si>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</si>
  <si>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</si>
  <si>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</si>
  <si>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</si>
  <si>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</si>
  <si>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</si>
  <si>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</si>
  <si>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</si>
  <si>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</si>
  <si>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</si>
  <si>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</si>
  <si>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</si>
  <si>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</si>
  <si>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</si>
  <si>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</si>
  <si>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</si>
  <si>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</si>
  <si>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</si>
  <si>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</si>
  <si>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</si>
  <si>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</si>
  <si>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</si>
  <si>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</si>
  <si>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</si>
  <si>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</si>
  <si>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</si>
  <si>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</si>
  <si>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</si>
  <si>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</si>
  <si>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</si>
  <si>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</si>
  <si>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</si>
  <si>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</si>
  <si>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</si>
  <si>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</si>
  <si>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</si>
  <si>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</si>
  <si>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</si>
  <si>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</si>
  <si>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</si>
  <si>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</si>
  <si>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</si>
  <si>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</si>
  <si>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</si>
  <si>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</si>
  <si>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</si>
  <si>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</si>
  <si>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</si>
  <si>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</si>
  <si>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</si>
  <si>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</si>
  <si>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</si>
  <si>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</si>
  <si>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</si>
  <si>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</si>
  <si>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</si>
  <si>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</si>
  <si>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</si>
  <si>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</si>
  <si>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</si>
  <si>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</si>
  <si>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</si>
  <si>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</si>
  <si>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</si>
  <si>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</si>
  <si>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</si>
  <si>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</si>
  <si>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</si>
  <si>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</si>
  <si>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</si>
  <si>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</si>
  <si>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</si>
  <si>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</si>
  <si>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</si>
  <si>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</si>
  <si>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</si>
  <si>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</si>
  <si>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</si>
  <si>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</si>
  <si>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</si>
  <si>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</si>
  <si>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</si>
  <si>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</si>
  <si>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</si>
  <si>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</si>
  <si>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</si>
  <si>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</si>
  <si>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</si>
  <si>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</si>
  <si>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</si>
  <si>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</si>
  <si>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</si>
  <si>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</si>
  <si>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</si>
  <si>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</si>
  <si>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</si>
  <si>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</si>
  <si>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</si>
  <si>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</si>
  <si>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</si>
  <si>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</si>
  <si>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</si>
  <si>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</si>
  <si>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</si>
  <si>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</si>
  <si>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</si>
  <si>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</si>
  <si>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</si>
  <si>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</si>
  <si>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</si>
  <si>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</si>
  <si>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</si>
  <si>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</si>
  <si>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</si>
  <si>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</si>
  <si>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</si>
  <si>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</si>
  <si>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</si>
  <si>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</si>
  <si>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</si>
  <si>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</si>
  <si>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</si>
  <si>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</si>
  <si>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</si>
  <si>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</si>
  <si>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</si>
  <si>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</si>
  <si>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</si>
  <si>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</si>
  <si>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</si>
  <si>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</si>
  <si>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</si>
  <si>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</si>
  <si>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</si>
  <si>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</si>
  <si>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</si>
  <si>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</si>
  <si>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</si>
  <si>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</si>
  <si>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</si>
  <si>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</si>
  <si>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</si>
  <si>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</si>
  <si>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</si>
  <si>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</si>
  <si>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</si>
  <si>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</si>
  <si>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</si>
  <si>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</si>
  <si>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</si>
  <si>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</si>
  <si>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</si>
  <si>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</si>
  <si>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</si>
  <si>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</si>
  <si>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</si>
  <si>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</si>
  <si>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</si>
  <si>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</si>
  <si>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</si>
  <si>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</si>
  <si>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</si>
  <si>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</si>
  <si>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</si>
  <si>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</si>
  <si>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</si>
  <si>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</si>
  <si>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</si>
  <si>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</si>
  <si>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</si>
  <si>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</si>
  <si>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</si>
  <si>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</si>
  <si>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</si>
  <si>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</si>
  <si>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</si>
  <si>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</si>
  <si>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</si>
  <si>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</si>
  <si>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</si>
  <si>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</si>
  <si>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</si>
  <si>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</si>
  <si>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</si>
  <si>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</si>
  <si>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</si>
  <si>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</si>
  <si>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</si>
  <si>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</si>
  <si>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</si>
  <si>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</si>
  <si>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</si>
  <si>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</si>
  <si>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</si>
  <si>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</si>
  <si>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</si>
  <si>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</si>
  <si>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</si>
  <si>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</si>
  <si>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</si>
  <si>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</si>
  <si>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</si>
  <si>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</si>
  <si>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</si>
  <si>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</si>
  <si>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</si>
  <si>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</si>
  <si>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</si>
  <si>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</si>
  <si>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</si>
  <si>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</si>
  <si>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</si>
  <si>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</si>
  <si>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</si>
  <si>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</si>
  <si>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</si>
  <si>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</si>
  <si>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</si>
  <si>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</si>
  <si>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</si>
  <si>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</si>
  <si>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</si>
  <si>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</si>
  <si>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</si>
  <si>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</si>
  <si>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</si>
  <si>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</si>
  <si>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</si>
  <si>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</si>
  <si>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</si>
  <si>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</si>
  <si>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</si>
  <si>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</si>
  <si>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</si>
  <si>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</si>
  <si>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</si>
  <si>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</si>
  <si>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</si>
  <si>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</si>
  <si>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</si>
  <si>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</si>
  <si>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</si>
  <si>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</si>
  <si>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</si>
  <si>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</si>
  <si>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</si>
  <si>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</si>
  <si>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</si>
  <si>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</si>
  <si>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</si>
  <si>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</si>
  <si>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</si>
  <si>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</si>
  <si>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</si>
  <si>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</si>
  <si>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</si>
  <si>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</si>
  <si>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</si>
  <si>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</si>
  <si>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</si>
  <si>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</si>
  <si>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</si>
  <si>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</si>
  <si>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</si>
  <si>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</si>
  <si>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</si>
  <si>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</si>
  <si>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</si>
  <si>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</si>
  <si>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</si>
  <si>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</si>
  <si>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</si>
  <si>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</si>
  <si>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</si>
  <si>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</si>
  <si>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</si>
  <si>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</si>
  <si>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</si>
  <si>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</si>
  <si>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</si>
  <si>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</si>
  <si>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</si>
  <si>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</si>
  <si>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</si>
  <si>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</si>
  <si>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</si>
  <si>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</si>
  <si>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</si>
  <si>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</si>
  <si>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</si>
  <si>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</si>
  <si>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</si>
  <si>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</si>
  <si>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</si>
  <si>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</si>
  <si>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</si>
  <si>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</si>
  <si>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</si>
  <si>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</si>
  <si>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</si>
  <si>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</si>
  <si>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</si>
  <si>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</si>
  <si>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</si>
  <si>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</si>
  <si>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</si>
  <si>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</si>
  <si>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</si>
  <si>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</si>
  <si>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</si>
  <si>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</si>
  <si>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</si>
  <si>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</si>
  <si>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</si>
  <si>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</si>
  <si>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</si>
  <si>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</si>
  <si>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</si>
  <si>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</si>
  <si>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</si>
  <si>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</si>
  <si>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</si>
  <si>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</si>
  <si>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</si>
  <si>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</si>
  <si>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</si>
  <si>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</si>
  <si>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</si>
  <si>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</si>
  <si>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</si>
  <si>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</si>
  <si>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</si>
  <si>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</si>
  <si>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</si>
  <si>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</si>
  <si>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</si>
  <si>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</si>
  <si>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</si>
  <si>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</si>
  <si>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</si>
  <si>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</si>
  <si>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</si>
  <si>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</si>
  <si>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</si>
  <si>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</si>
  <si>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</si>
  <si>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</si>
  <si>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</si>
  <si>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</si>
  <si>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</si>
  <si>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</si>
  <si>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</si>
  <si>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</si>
  <si>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</si>
  <si>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</si>
  <si>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</si>
  <si>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</si>
  <si>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</si>
  <si>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</si>
  <si>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</si>
  <si>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</si>
  <si>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</si>
  <si>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</si>
  <si>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</si>
  <si>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</si>
  <si>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</si>
  <si>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</si>
  <si>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</si>
  <si>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</si>
  <si>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</si>
  <si>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</si>
  <si>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</si>
  <si>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</si>
  <si>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</si>
  <si>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</si>
  <si>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</si>
  <si>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</si>
  <si>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</si>
  <si>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</si>
  <si>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</si>
  <si>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</si>
  <si>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</si>
  <si>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</si>
  <si>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</si>
  <si>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</si>
  <si>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</si>
  <si>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</si>
  <si>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</si>
  <si>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</si>
  <si>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</si>
  <si>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</si>
  <si>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</si>
  <si>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</si>
  <si>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</si>
  <si>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</si>
  <si>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</si>
  <si>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</si>
  <si>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</si>
  <si>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</si>
  <si>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</si>
  <si>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</si>
  <si>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</si>
  <si>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</si>
  <si>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</si>
  <si>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</si>
  <si>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</si>
  <si>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</si>
  <si>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</si>
  <si>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</si>
  <si>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</si>
  <si>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</si>
  <si>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</si>
  <si>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</si>
  <si>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</si>
  <si>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</si>
  <si>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</si>
  <si>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</si>
  <si>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</si>
  <si>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</si>
  <si>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</si>
  <si>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</si>
  <si>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</si>
  <si>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</si>
  <si>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</si>
  <si>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</si>
  <si>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</si>
  <si>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</si>
  <si>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</si>
  <si>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</si>
  <si>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</si>
  <si>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</si>
  <si>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</si>
  <si>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</si>
  <si>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</si>
  <si>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</si>
  <si>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</si>
  <si>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</si>
  <si>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</si>
  <si>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</si>
  <si>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</si>
  <si>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</si>
  <si>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</si>
  <si>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</si>
  <si>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</si>
  <si>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</si>
  <si>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</si>
  <si>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</si>
  <si>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</si>
  <si>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</si>
  <si>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</si>
  <si>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</si>
  <si>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</si>
  <si>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</si>
  <si>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</si>
  <si>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</si>
  <si>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</si>
  <si>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</si>
  <si>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</si>
  <si>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</si>
  <si>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</si>
  <si>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</si>
  <si>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</si>
  <si>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</si>
  <si>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</si>
  <si>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</si>
  <si>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</si>
  <si>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</si>
  <si>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</si>
  <si>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</si>
  <si>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</si>
  <si>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</si>
  <si>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</si>
  <si>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</si>
  <si>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</si>
  <si>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</si>
  <si>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</si>
  <si>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</si>
  <si>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</si>
  <si>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</si>
  <si>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</si>
  <si>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</si>
  <si>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</si>
  <si>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</si>
  <si>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</si>
  <si>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</si>
  <si>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</si>
  <si>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</si>
  <si>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</si>
  <si>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</si>
  <si>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</si>
  <si>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</si>
  <si>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</si>
  <si>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</si>
  <si>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</si>
  <si>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</si>
  <si>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</si>
  <si>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</si>
  <si>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</si>
  <si>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</si>
  <si>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</si>
  <si>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</si>
  <si>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</si>
  <si>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</si>
  <si>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</si>
  <si>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</si>
  <si>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</si>
  <si>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</si>
  <si>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</si>
  <si>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</si>
  <si>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</si>
  <si>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</si>
  <si>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</si>
  <si>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</si>
  <si>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</si>
  <si>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</si>
  <si>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</si>
  <si>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</si>
  <si>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</si>
  <si>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</si>
  <si>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</si>
  <si>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</si>
  <si>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</si>
  <si>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</si>
  <si>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</si>
  <si>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</si>
  <si>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</si>
  <si>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</si>
  <si>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</si>
  <si>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</si>
  <si>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</si>
  <si>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</si>
  <si>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</si>
  <si>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</si>
  <si>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</si>
  <si>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</si>
  <si>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</si>
  <si>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</si>
  <si>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</si>
  <si>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</si>
  <si>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</si>
  <si>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</si>
  <si>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</si>
  <si>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</si>
  <si>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</si>
  <si>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</si>
  <si>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</si>
  <si>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</si>
  <si>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</si>
  <si>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</si>
  <si>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</si>
  <si>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</si>
  <si>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</si>
  <si>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</si>
  <si>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</si>
  <si>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</si>
  <si>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</si>
  <si>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</si>
  <si>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</si>
  <si>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</si>
  <si>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</si>
  <si>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</si>
  <si>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</si>
  <si>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</si>
  <si>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</si>
  <si>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</si>
  <si>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</si>
  <si>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</si>
  <si>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</si>
  <si>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</si>
  <si>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</si>
  <si>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</si>
  <si>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</si>
  <si>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</si>
  <si>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</si>
  <si>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</si>
  <si>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</si>
  <si>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</si>
  <si>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</si>
  <si>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</si>
  <si>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</si>
  <si>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</si>
  <si>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</si>
  <si>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</si>
  <si>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</si>
  <si>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</si>
  <si>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</si>
  <si>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</si>
  <si>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</si>
  <si>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</si>
  <si>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</si>
  <si>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</si>
  <si>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</si>
  <si>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</si>
  <si>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</si>
  <si>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</si>
  <si>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</si>
  <si>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</si>
  <si>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</si>
  <si>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</si>
  <si>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</si>
  <si>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</si>
  <si>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</si>
  <si>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</si>
  <si>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</si>
  <si>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</si>
  <si>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</si>
  <si>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</si>
  <si>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</si>
  <si>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</si>
  <si>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</si>
  <si>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</si>
  <si>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</si>
  <si>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</si>
  <si>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</si>
  <si>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</si>
  <si>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</si>
  <si>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</si>
  <si>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</si>
  <si>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</si>
  <si>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</si>
  <si>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</si>
  <si>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</si>
  <si>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</si>
  <si>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</si>
  <si>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</si>
  <si>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</si>
  <si>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</si>
  <si>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</si>
  <si>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</si>
  <si>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</si>
  <si>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</si>
  <si>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</si>
  <si>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</si>
  <si>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</si>
  <si>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</si>
  <si>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</si>
  <si>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</si>
  <si>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</si>
  <si>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</si>
  <si>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</si>
  <si>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</si>
  <si>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</si>
  <si>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</si>
  <si>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</si>
  <si>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</si>
  <si>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</si>
  <si>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</si>
  <si>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</si>
  <si>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</si>
  <si>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</si>
  <si>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</si>
  <si>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</si>
  <si>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</si>
  <si>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</si>
  <si>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</si>
  <si>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</si>
  <si>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</si>
  <si>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</si>
  <si>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</si>
  <si>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</si>
  <si>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</si>
  <si>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</si>
  <si>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</si>
  <si>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</si>
  <si>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</si>
  <si>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</si>
  <si>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</si>
  <si>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</si>
  <si>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</si>
  <si>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</si>
  <si>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</si>
  <si>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</si>
  <si>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</si>
  <si>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</si>
  <si>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</si>
  <si>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</si>
  <si>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</si>
  <si>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</si>
  <si>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</si>
  <si>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</si>
  <si>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</si>
  <si>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</si>
  <si>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</si>
  <si>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</si>
  <si>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</si>
  <si>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</si>
  <si>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</si>
  <si>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</si>
  <si>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</si>
  <si>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</si>
  <si>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</si>
  <si>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</si>
  <si>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</si>
  <si>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</si>
  <si>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</si>
  <si>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</si>
  <si>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</si>
  <si>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</si>
  <si>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</si>
  <si>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</si>
  <si>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</si>
  <si>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</si>
  <si>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</si>
  <si>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</si>
  <si>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</si>
  <si>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</si>
  <si>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</si>
  <si>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</si>
  <si>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</si>
  <si>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</si>
  <si>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</si>
  <si>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</si>
  <si>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</si>
  <si>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</si>
  <si>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</si>
  <si>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</si>
  <si>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</si>
  <si>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</si>
  <si>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</si>
  <si>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</si>
  <si>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</si>
  <si>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</si>
  <si>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</si>
  <si>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</si>
  <si>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</si>
  <si>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</si>
  <si>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</si>
  <si>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</si>
  <si>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</si>
  <si>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</si>
  <si>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</si>
  <si>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</si>
  <si>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</si>
  <si>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</si>
  <si>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</si>
  <si>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</si>
  <si>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</si>
  <si>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</si>
  <si>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</si>
  <si>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</si>
  <si>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</si>
  <si>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</si>
  <si>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</si>
  <si>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</si>
  <si>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</si>
  <si>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</si>
  <si>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</si>
  <si>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</si>
  <si>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</si>
  <si>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</si>
  <si>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</si>
  <si>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</si>
  <si>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</si>
  <si>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</si>
  <si>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</si>
  <si>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</si>
  <si>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</si>
  <si>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</si>
  <si>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</si>
  <si>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</si>
  <si>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</si>
  <si>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</si>
  <si>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</si>
  <si>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</si>
  <si>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</si>
  <si>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</si>
  <si>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</si>
  <si>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</si>
  <si>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</si>
  <si>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</si>
  <si>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</si>
  <si>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</si>
  <si>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</si>
  <si>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</si>
  <si>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</si>
  <si>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</si>
  <si>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</si>
  <si>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</si>
  <si>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</si>
  <si>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</si>
  <si>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</si>
  <si>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</si>
  <si>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</si>
  <si>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</si>
  <si>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</si>
  <si>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</si>
  <si>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</si>
  <si>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</si>
  <si>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</si>
  <si>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</si>
  <si>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</si>
  <si>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</si>
  <si>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</si>
  <si>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</si>
  <si>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</si>
  <si>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</si>
  <si>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</si>
  <si>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</si>
  <si>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</si>
  <si>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</si>
  <si>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</si>
  <si>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</si>
  <si>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</si>
  <si>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</si>
  <si>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</si>
  <si>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</si>
  <si>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</si>
  <si>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</si>
  <si>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</si>
  <si>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</si>
  <si>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</si>
  <si>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</si>
  <si>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</si>
  <si>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</si>
  <si>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</si>
  <si>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</si>
  <si>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</si>
  <si>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</si>
  <si>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</si>
  <si>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</si>
  <si>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</si>
  <si>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</si>
  <si>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</si>
  <si>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</si>
  <si>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</si>
  <si>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</si>
  <si>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</si>
  <si>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</si>
  <si>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</si>
  <si>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</si>
  <si>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</si>
  <si>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</si>
  <si>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</si>
  <si>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</si>
  <si>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</si>
  <si>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</si>
  <si>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</si>
  <si>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</si>
  <si>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</si>
  <si>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</si>
  <si>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</si>
  <si>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</si>
  <si>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</si>
  <si>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</si>
  <si>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</si>
  <si>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</si>
  <si>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</si>
  <si>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</si>
  <si>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</si>
  <si>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</si>
  <si>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</si>
  <si>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</si>
  <si>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</si>
  <si>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</si>
  <si>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</si>
  <si>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</si>
  <si>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</si>
  <si>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</si>
  <si>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</si>
  <si>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</si>
  <si>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</si>
  <si>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</si>
  <si>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</si>
  <si>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</si>
  <si>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</si>
  <si>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</si>
  <si>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</si>
  <si>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</si>
  <si>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</si>
  <si>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</si>
  <si>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</si>
  <si>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</si>
  <si>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</si>
  <si>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</si>
  <si>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</si>
  <si>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</si>
  <si>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</si>
  <si>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</si>
  <si>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</si>
  <si>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</si>
  <si>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</si>
  <si>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</si>
  <si>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</si>
  <si>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</si>
  <si>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</si>
  <si>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</si>
  <si>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</si>
  <si>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</si>
  <si>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</si>
  <si>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</si>
  <si>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</si>
  <si>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</si>
  <si>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</si>
  <si>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</si>
  <si>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</si>
  <si>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</si>
  <si>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</si>
  <si>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</si>
  <si>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</si>
  <si>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</si>
  <si>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</si>
  <si>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</si>
  <si>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</si>
  <si>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</si>
  <si>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</si>
  <si>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</si>
  <si>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</si>
  <si>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</si>
  <si>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</si>
  <si>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</si>
  <si>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</si>
  <si>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</si>
  <si>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</si>
  <si>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</si>
  <si>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</si>
  <si>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</si>
  <si>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</si>
  <si>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</si>
  <si>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</si>
  <si>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</si>
  <si>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</si>
  <si>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</si>
  <si>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</si>
  <si>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</si>
  <si>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</si>
  <si>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</si>
  <si>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</si>
  <si>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</si>
  <si>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</si>
  <si>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</si>
  <si>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</si>
  <si>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</si>
  <si>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</si>
  <si>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</si>
  <si>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</si>
  <si>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</si>
  <si>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</si>
  <si>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</si>
  <si>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</si>
  <si>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</si>
  <si>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</si>
  <si>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</si>
  <si>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</si>
  <si>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</si>
  <si>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</si>
  <si>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</si>
  <si>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</si>
  <si>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</si>
  <si>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</si>
  <si>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</si>
  <si>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</si>
  <si>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</si>
  <si>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</si>
  <si>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</si>
  <si>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</si>
  <si>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</si>
  <si>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</si>
  <si>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</si>
  <si>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</si>
  <si>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</si>
  <si>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</si>
  <si>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</si>
  <si>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</si>
  <si>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</si>
  <si>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</si>
  <si>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</si>
  <si>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</si>
  <si>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</si>
  <si>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</si>
  <si>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</si>
  <si>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</si>
  <si>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</si>
  <si>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</si>
  <si>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</si>
  <si>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</si>
  <si>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</si>
  <si>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</si>
  <si>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</si>
  <si>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</si>
  <si>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</si>
  <si>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</si>
  <si>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</si>
  <si>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</si>
  <si>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</si>
  <si>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</si>
  <si>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</si>
  <si>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</si>
  <si>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</si>
  <si>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</si>
  <si>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</si>
  <si>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</si>
  <si>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</si>
  <si>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</si>
  <si>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</si>
  <si>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</si>
  <si>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</si>
  <si>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</si>
  <si>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</si>
  <si>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</si>
  <si>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</si>
  <si>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</si>
  <si>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</si>
  <si>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</si>
  <si>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</si>
  <si>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</si>
  <si>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</si>
  <si>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</si>
  <si>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</si>
  <si>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</si>
  <si>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</si>
  <si>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</si>
  <si>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</si>
  <si>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</si>
  <si>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</si>
  <si>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</si>
  <si>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</si>
  <si>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</si>
  <si>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</si>
  <si>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</si>
  <si>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</si>
  <si>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</si>
  <si>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</si>
  <si>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</si>
  <si>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</si>
  <si>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</si>
  <si>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</si>
  <si>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</si>
  <si>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</si>
  <si>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</si>
  <si>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</si>
  <si>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</si>
  <si>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</si>
  <si>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</si>
  <si>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</si>
  <si>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</si>
  <si>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</si>
  <si>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</si>
  <si>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</si>
  <si>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</si>
  <si>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</si>
  <si>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</si>
  <si>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</si>
  <si>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</si>
  <si>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</si>
  <si>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</si>
  <si>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</si>
  <si>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</si>
  <si>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</si>
  <si>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</si>
  <si>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</si>
  <si>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</si>
  <si>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</si>
  <si>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</si>
  <si>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</si>
  <si>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</si>
  <si>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</si>
  <si>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</si>
  <si>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</si>
  <si>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</si>
  <si>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</si>
  <si>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</si>
  <si>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</si>
  <si>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</si>
  <si>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</si>
  <si>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</si>
  <si>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</si>
  <si>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</si>
  <si>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</si>
  <si>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</si>
  <si>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</si>
  <si>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</si>
  <si>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</si>
  <si>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</si>
  <si>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</si>
  <si>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</si>
  <si>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</si>
  <si>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</si>
  <si>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</si>
  <si>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</si>
  <si>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</si>
  <si>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</si>
  <si>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</si>
  <si>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</si>
  <si>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</si>
  <si>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</si>
  <si>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</si>
  <si>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</si>
  <si>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</si>
  <si>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</si>
  <si>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</si>
  <si>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</si>
  <si>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</si>
  <si>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</si>
  <si>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</si>
  <si>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</si>
  <si>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</si>
  <si>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</si>
  <si>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</si>
  <si>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</si>
  <si>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</si>
  <si>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</si>
  <si>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</si>
  <si>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</si>
  <si>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</si>
  <si>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</si>
  <si>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</si>
  <si>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</si>
  <si>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</si>
  <si>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</si>
  <si>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</si>
  <si>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</si>
  <si>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</si>
  <si>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</si>
  <si>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</si>
  <si>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</si>
  <si>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</si>
  <si>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</si>
  <si>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</si>
  <si>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</si>
  <si>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</si>
  <si>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</si>
  <si>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</si>
  <si>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</si>
  <si>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</si>
  <si>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</si>
  <si>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</si>
  <si>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</si>
  <si>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</si>
  <si>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</si>
  <si>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</si>
  <si>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</si>
  <si>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</si>
  <si>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</si>
  <si>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</si>
  <si>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</si>
  <si>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</si>
  <si>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</si>
  <si>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</si>
  <si>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</si>
  <si>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</si>
  <si>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</si>
  <si>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</si>
  <si>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</si>
  <si>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</si>
  <si>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</si>
  <si>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</si>
  <si>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</si>
  <si>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</si>
  <si>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</si>
  <si>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</si>
  <si>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</si>
  <si>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</si>
  <si>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</si>
  <si>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</si>
  <si>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</si>
  <si>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</si>
  <si>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</si>
  <si>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</si>
  <si>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</si>
  <si>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</si>
  <si>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</si>
  <si>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</si>
  <si>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</si>
  <si>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</si>
  <si>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</si>
  <si>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</si>
  <si>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</si>
  <si>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</si>
  <si>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</si>
  <si>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</si>
  <si>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</si>
  <si>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</si>
  <si>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</si>
  <si>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</si>
  <si>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</si>
  <si>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</si>
  <si>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</si>
  <si>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</si>
  <si>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</si>
  <si>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</si>
  <si>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</si>
  <si>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</si>
  <si>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</si>
  <si>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</si>
  <si>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</si>
  <si>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</si>
  <si>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</si>
  <si>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</si>
  <si>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</si>
  <si>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</si>
  <si>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</si>
  <si>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</si>
  <si>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</si>
  <si>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</si>
  <si>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</si>
  <si>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</si>
  <si>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</si>
  <si>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</si>
  <si>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</si>
  <si>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</si>
  <si>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</si>
  <si>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</si>
  <si>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</si>
  <si>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</si>
  <si>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</si>
  <si>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</si>
  <si>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</si>
  <si>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</si>
  <si>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</si>
  <si>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</si>
  <si>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</si>
  <si>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</si>
  <si>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</si>
  <si>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</si>
  <si>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</si>
  <si>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</si>
  <si>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</si>
  <si>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</si>
  <si>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</si>
  <si>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</si>
  <si>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</si>
  <si>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</si>
  <si>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</si>
  <si>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</si>
  <si>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</si>
  <si>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</si>
  <si>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</si>
  <si>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</si>
  <si>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</si>
  <si>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</si>
  <si>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</si>
  <si>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</si>
  <si>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</si>
  <si>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</si>
  <si>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</si>
  <si>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</si>
  <si>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</si>
  <si>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</si>
  <si>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</si>
  <si>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</si>
  <si>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</si>
  <si>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</si>
  <si>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</si>
  <si>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</si>
  <si>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</si>
  <si>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</si>
  <si>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</si>
  <si>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</si>
  <si>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</si>
  <si>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</si>
  <si>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</si>
  <si>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</si>
  <si>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</si>
  <si>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</si>
  <si>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</si>
  <si>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</si>
  <si>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</si>
  <si>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</si>
  <si>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</si>
  <si>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</si>
  <si>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</si>
  <si>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</si>
  <si>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</si>
  <si>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</si>
  <si>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</si>
  <si>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</si>
  <si>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</si>
  <si>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</si>
  <si>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</si>
  <si>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</si>
  <si>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</si>
  <si>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</si>
  <si>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</si>
  <si>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</si>
  <si>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</si>
  <si>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</si>
  <si>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</si>
  <si>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</si>
  <si>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</si>
  <si>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</si>
  <si>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</si>
  <si>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</si>
  <si>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</si>
  <si>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</si>
  <si>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</si>
  <si>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</si>
  <si>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</si>
  <si>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</si>
  <si>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</si>
  <si>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</si>
  <si>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</si>
  <si>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</si>
  <si>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</si>
  <si>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</si>
  <si>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</si>
  <si>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</si>
  <si>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</si>
  <si>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</si>
  <si>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</si>
  <si>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</si>
  <si>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</si>
  <si>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</si>
  <si>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</si>
  <si>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</si>
  <si>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</si>
  <si>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</si>
  <si>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</si>
  <si>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</si>
  <si>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</si>
  <si>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</si>
  <si>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</si>
  <si>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</si>
  <si>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</si>
  <si>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</si>
  <si>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</si>
  <si>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</si>
  <si>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</si>
  <si>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</si>
  <si>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</si>
  <si>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</si>
  <si>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</si>
  <si>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</si>
  <si>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</si>
  <si>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</si>
  <si>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</si>
  <si>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</si>
  <si>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</si>
  <si>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</si>
  <si>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</si>
  <si>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</si>
  <si>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</si>
  <si>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</si>
  <si>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</si>
  <si>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</si>
  <si>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</si>
  <si>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</si>
  <si>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</si>
  <si>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</si>
  <si>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</si>
  <si>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</si>
  <si>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</si>
  <si>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</si>
  <si>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</si>
  <si>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</si>
  <si>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</si>
  <si>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</si>
  <si>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</si>
  <si>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</si>
  <si>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</si>
  <si>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</si>
  <si>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</si>
  <si>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</si>
  <si>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</si>
  <si>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</si>
  <si>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</si>
  <si>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</si>
  <si>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</si>
  <si>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</si>
  <si>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</si>
  <si>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</si>
  <si>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</si>
  <si>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</si>
  <si>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</si>
  <si>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</si>
  <si>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</si>
  <si>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</si>
  <si>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</si>
  <si>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</si>
  <si>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</si>
  <si>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</si>
  <si>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</si>
  <si>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</si>
  <si>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</si>
  <si>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</si>
  <si>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</si>
  <si>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</si>
  <si>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</si>
  <si>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</si>
  <si>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</si>
  <si>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</si>
  <si>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</si>
  <si>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</si>
  <si>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</si>
  <si>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</si>
  <si>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</si>
  <si>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</si>
  <si>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</si>
  <si>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</si>
  <si>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</si>
  <si>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</si>
  <si>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</si>
  <si>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</si>
  <si>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</si>
  <si>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</si>
  <si>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</si>
  <si>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</si>
  <si>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</si>
  <si>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</si>
  <si>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</si>
  <si>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</si>
  <si>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</si>
  <si>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</si>
  <si>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</si>
  <si>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</si>
  <si>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</si>
  <si>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</si>
  <si>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</si>
  <si>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</si>
  <si>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</si>
  <si>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</si>
  <si>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</si>
  <si>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</si>
  <si>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</si>
  <si>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</si>
  <si>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</si>
  <si>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</si>
  <si>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</si>
  <si>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</si>
  <si>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</si>
  <si>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</si>
  <si>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</si>
  <si>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</si>
  <si>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</si>
  <si>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</si>
  <si>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</si>
  <si>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</si>
  <si>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</si>
  <si>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</si>
  <si>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</si>
  <si>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</si>
  <si>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</si>
  <si>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</si>
  <si>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</si>
  <si>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</si>
  <si>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</si>
  <si>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</si>
  <si>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</si>
  <si>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</si>
  <si>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</si>
  <si>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</si>
  <si>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</si>
  <si>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</si>
  <si>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</si>
  <si>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</si>
  <si>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</si>
  <si>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</si>
  <si>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</si>
  <si>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</si>
  <si>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</si>
  <si>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</si>
  <si>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</si>
  <si>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</si>
  <si>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</si>
  <si>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</si>
  <si>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</si>
  <si>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</si>
  <si>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</si>
  <si>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</si>
  <si>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</si>
  <si>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</si>
  <si>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</si>
  <si>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</si>
  <si>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</si>
  <si>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</si>
  <si>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</si>
  <si>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</si>
  <si>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</si>
  <si>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</si>
  <si>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</si>
  <si>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</si>
  <si>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</si>
  <si>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</si>
  <si>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</si>
  <si>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</si>
  <si>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</si>
  <si>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</si>
  <si>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</si>
  <si>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</si>
  <si>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</si>
  <si>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</si>
  <si>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</si>
  <si>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</si>
  <si>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</si>
  <si>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</si>
  <si>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</si>
  <si>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</si>
  <si>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</si>
  <si>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</si>
  <si>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</si>
  <si>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</si>
  <si>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</si>
  <si>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</si>
  <si>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</si>
  <si>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</si>
  <si>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</si>
  <si>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</si>
  <si>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</si>
  <si>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</si>
  <si>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</si>
  <si>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</si>
  <si>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</si>
  <si>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</si>
  <si>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</si>
  <si>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</si>
  <si>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</si>
  <si>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</si>
  <si>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</si>
  <si>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</si>
  <si>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</si>
  <si>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</si>
  <si>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</si>
  <si>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</si>
  <si>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</si>
  <si>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</si>
  <si>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</si>
  <si>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</si>
  <si>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</si>
  <si>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</si>
  <si>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</si>
  <si>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</si>
  <si>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</si>
  <si>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</si>
  <si>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</si>
  <si>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</si>
  <si>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</si>
  <si>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</si>
  <si>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</si>
  <si>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</si>
  <si>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</si>
  <si>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</si>
  <si>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</si>
  <si>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</si>
  <si>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</si>
  <si>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</si>
  <si>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</si>
  <si>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</si>
  <si>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</si>
  <si>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</si>
  <si>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</si>
  <si>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</si>
  <si>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</si>
  <si>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</si>
  <si>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</si>
  <si>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</si>
  <si>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</si>
  <si>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</si>
  <si>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</si>
  <si>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</si>
  <si>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</si>
  <si>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</si>
  <si>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</si>
  <si>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</si>
  <si>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</si>
  <si>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</si>
  <si>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</si>
  <si>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</si>
  <si>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</si>
  <si>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</si>
  <si>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</si>
  <si>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</si>
  <si>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</si>
  <si>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</si>
  <si>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</si>
  <si>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</si>
  <si>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</si>
  <si>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</si>
  <si>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</si>
  <si>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</si>
  <si>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</si>
  <si>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</si>
  <si>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</si>
  <si>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</si>
  <si>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</si>
  <si>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</si>
  <si>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</si>
  <si>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</si>
  <si>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</si>
  <si>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</si>
  <si>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</si>
  <si>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</si>
  <si>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</si>
  <si>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</si>
  <si>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</si>
  <si>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</si>
  <si>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</si>
  <si>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</si>
  <si>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</si>
  <si>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</si>
  <si>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</si>
  <si>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</si>
  <si>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</si>
  <si>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</si>
  <si>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</si>
  <si>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</si>
  <si>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</si>
  <si>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</si>
  <si>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</si>
  <si>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</si>
  <si>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</si>
  <si>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</si>
  <si>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</si>
  <si>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</si>
  <si>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</si>
  <si>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</si>
  <si>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</si>
  <si>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</si>
  <si>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</si>
  <si>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</si>
  <si>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</si>
  <si>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</si>
  <si>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</si>
  <si>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</si>
  <si>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</si>
  <si>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</si>
  <si>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</si>
  <si>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</si>
  <si>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</si>
  <si>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</si>
  <si>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</si>
  <si>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</si>
  <si>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</si>
  <si>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</si>
  <si>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</si>
  <si>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</si>
  <si>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</si>
  <si>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</si>
  <si>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</si>
  <si>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</si>
  <si>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</si>
  <si>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</si>
  <si>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</si>
  <si>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</si>
  <si>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</si>
  <si>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</si>
  <si>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</si>
  <si>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</si>
  <si>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</si>
  <si>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</si>
  <si>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</si>
  <si>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</si>
  <si>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</si>
  <si>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</si>
  <si>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</si>
  <si>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</si>
  <si>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</si>
  <si>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</si>
  <si>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</si>
  <si>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</si>
  <si>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</si>
  <si>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</si>
  <si>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</si>
  <si>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</si>
  <si>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</si>
  <si>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</si>
  <si>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</si>
  <si>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</si>
  <si>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</si>
  <si>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</si>
  <si>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</si>
  <si>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</si>
  <si>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</si>
  <si>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</si>
  <si>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</si>
  <si>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</si>
  <si>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</si>
  <si>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</si>
  <si>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</si>
  <si>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</si>
  <si>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</si>
  <si>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</si>
  <si>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</si>
  <si>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</si>
  <si>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</si>
  <si>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</si>
  <si>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</si>
  <si>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</si>
  <si>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</si>
  <si>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</si>
  <si>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</si>
  <si>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</si>
  <si>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</si>
  <si>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</si>
  <si>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</si>
  <si>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</si>
  <si>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</si>
  <si>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</si>
  <si>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</si>
  <si>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</si>
  <si>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</si>
  <si>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</si>
  <si>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</si>
  <si>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</si>
  <si>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</si>
  <si>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</si>
  <si>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</si>
  <si>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</si>
  <si>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</si>
  <si>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</si>
  <si>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</si>
  <si>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</si>
  <si>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</si>
  <si>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</si>
  <si>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</si>
  <si>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</si>
  <si>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</si>
  <si>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</si>
  <si>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</si>
  <si>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</si>
  <si>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</si>
  <si>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</si>
  <si>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</si>
  <si>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</si>
  <si>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</si>
  <si>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</si>
  <si>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</si>
  <si>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</si>
  <si>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</si>
  <si>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</si>
  <si>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</si>
  <si>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</si>
  <si>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</si>
  <si>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</si>
  <si>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</si>
  <si>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</si>
  <si>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</si>
  <si>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</si>
  <si>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</si>
  <si>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</si>
  <si>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</si>
  <si>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</si>
  <si>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</si>
  <si>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</si>
  <si>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</si>
  <si>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</si>
  <si>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</si>
  <si>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</si>
  <si>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</si>
  <si>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</si>
  <si>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</si>
  <si>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</si>
  <si>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</si>
  <si>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</si>
  <si>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</si>
  <si>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</si>
  <si>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</si>
  <si>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</si>
  <si>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</si>
  <si>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</si>
  <si>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</si>
  <si>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</si>
  <si>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</si>
  <si>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</si>
  <si>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</si>
  <si>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</si>
  <si>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</si>
  <si>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</si>
  <si>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</si>
  <si>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</si>
  <si>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</si>
  <si>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</si>
  <si>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</si>
  <si>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</si>
  <si>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</si>
  <si>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</si>
  <si>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</si>
  <si>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</si>
  <si>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</si>
  <si>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</si>
  <si>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</si>
  <si>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</si>
  <si>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</si>
  <si>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</si>
  <si>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</si>
  <si>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</si>
  <si>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</si>
  <si>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</si>
  <si>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</si>
  <si>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</si>
  <si>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</si>
  <si>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</si>
  <si>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</si>
  <si>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</si>
  <si>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</si>
  <si>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</si>
  <si>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</si>
  <si>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</si>
  <si>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</si>
  <si>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</si>
  <si>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</si>
  <si>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</si>
  <si>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</si>
  <si>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</si>
  <si>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</si>
  <si>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</si>
  <si>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</si>
  <si>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</si>
  <si>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</si>
  <si>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</si>
  <si>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</si>
  <si>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</si>
  <si>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</si>
  <si>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</si>
  <si>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</si>
  <si>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</si>
  <si>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</si>
  <si>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</si>
  <si>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</si>
  <si>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</si>
  <si>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</si>
  <si>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</si>
  <si>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</si>
  <si>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</si>
  <si>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</si>
  <si>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</si>
  <si>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</si>
  <si>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</si>
  <si>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</si>
  <si>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</si>
  <si>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</si>
  <si>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</si>
  <si>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</si>
  <si>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</si>
  <si>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</si>
  <si>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</si>
  <si>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</si>
  <si>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</si>
  <si>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</si>
  <si>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</si>
  <si>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</si>
  <si>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</si>
  <si>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</si>
  <si>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</si>
  <si>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</si>
  <si>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</si>
  <si>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</si>
  <si>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</si>
  <si>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</si>
  <si>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</si>
  <si>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</si>
  <si>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</si>
  <si>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</si>
  <si>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</si>
  <si>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</si>
  <si>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</si>
  <si>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</si>
  <si>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</si>
  <si>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</si>
  <si>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</si>
  <si>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</si>
  <si>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</si>
  <si>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</si>
  <si>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</si>
  <si>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</si>
  <si>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</si>
  <si>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</si>
  <si>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</si>
  <si>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</si>
  <si>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</si>
  <si>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</si>
  <si>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</si>
  <si>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</si>
  <si>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</si>
  <si>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</si>
  <si>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</si>
  <si>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</si>
  <si>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</si>
  <si>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</si>
  <si>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</si>
  <si>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</si>
  <si>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</si>
  <si>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</si>
  <si>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</si>
  <si>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</si>
  <si>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</si>
  <si>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</si>
  <si>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</si>
  <si>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</si>
  <si>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</si>
  <si>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</si>
  <si>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</si>
  <si>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</si>
  <si>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</si>
  <si>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</si>
  <si>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</si>
  <si>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</si>
  <si>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</si>
  <si>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</si>
  <si>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</si>
  <si>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</si>
  <si>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</si>
  <si>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</si>
  <si>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</si>
  <si>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</si>
  <si>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</si>
  <si>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</si>
  <si>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</si>
  <si>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</si>
  <si>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</si>
  <si>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</si>
  <si>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</si>
  <si>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</si>
  <si>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</si>
  <si>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</si>
  <si>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</si>
  <si>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</si>
  <si>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</si>
  <si>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</si>
  <si>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</si>
  <si>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</si>
  <si>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</si>
  <si>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</si>
  <si>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</si>
  <si>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</si>
  <si>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</si>
  <si>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</si>
  <si>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</si>
  <si>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</si>
  <si>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</si>
  <si>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</si>
  <si>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</si>
  <si>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</si>
  <si>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</si>
  <si>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</si>
  <si>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</si>
  <si>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</si>
  <si>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</si>
  <si>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</si>
  <si>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</si>
  <si>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</si>
  <si>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</si>
  <si>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</si>
  <si>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</si>
  <si>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</si>
  <si>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</si>
  <si>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</si>
  <si>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</si>
  <si>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</si>
  <si>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</si>
  <si>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</si>
  <si>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</si>
  <si>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</si>
  <si>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</si>
  <si>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</si>
  <si>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</si>
  <si>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</si>
  <si>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</si>
  <si>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</si>
  <si>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</si>
  <si>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</si>
  <si>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</si>
  <si>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</si>
  <si>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</si>
  <si>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</si>
  <si>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</si>
  <si>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</si>
  <si>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</si>
  <si>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</si>
  <si>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</si>
  <si>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</si>
  <si>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</si>
  <si>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</si>
  <si>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</si>
  <si>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</si>
  <si>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</si>
  <si>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</si>
  <si>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</si>
  <si>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</si>
  <si>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</si>
  <si>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</si>
  <si>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</si>
  <si>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</si>
  <si>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</si>
  <si>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</si>
  <si>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</si>
  <si>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</si>
  <si>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</si>
  <si>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</si>
  <si>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</si>
  <si>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</si>
  <si>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</si>
  <si>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</si>
  <si>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</si>
  <si>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</si>
  <si>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</si>
  <si>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</si>
  <si>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</si>
  <si>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</si>
  <si>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</si>
  <si>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</si>
  <si>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</si>
  <si>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</si>
  <si>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</si>
  <si>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</si>
  <si>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</si>
  <si>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</si>
  <si>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</si>
  <si>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</si>
  <si>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</si>
  <si>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</si>
  <si>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</si>
  <si>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</si>
  <si>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</si>
  <si>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</si>
  <si>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</si>
  <si>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</si>
  <si>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</si>
  <si>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</si>
  <si>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</si>
  <si>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</si>
  <si>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</si>
  <si>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</si>
  <si>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</si>
  <si>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</si>
  <si>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</si>
  <si>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</si>
  <si>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</si>
  <si>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</si>
  <si>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</si>
  <si>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</si>
  <si>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</si>
  <si>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</si>
  <si>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</si>
  <si>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</si>
  <si>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</si>
  <si>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</si>
  <si>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</si>
  <si>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</si>
  <si>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</si>
  <si>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</si>
  <si>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</si>
  <si>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</si>
  <si>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</si>
  <si>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</si>
  <si>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</si>
  <si>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</si>
  <si>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</si>
  <si>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</si>
  <si>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</si>
  <si>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</si>
  <si>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</si>
  <si>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</si>
  <si>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</si>
  <si>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</si>
  <si>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</si>
  <si>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</si>
  <si>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</si>
  <si>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</si>
  <si>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</si>
  <si>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</si>
  <si>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</si>
  <si>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</si>
  <si>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</si>
  <si>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</si>
  <si>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</si>
  <si>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</si>
  <si>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</si>
  <si>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</si>
  <si>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</si>
  <si>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</si>
  <si>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</si>
  <si>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</si>
  <si>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</si>
  <si>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</si>
  <si>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</si>
  <si>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</si>
  <si>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</si>
  <si>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</si>
  <si>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</si>
  <si>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</si>
  <si>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</si>
  <si>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</si>
  <si>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</si>
  <si>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</si>
  <si>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</si>
  <si>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</si>
  <si>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</si>
  <si>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</si>
  <si>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</si>
  <si>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</si>
  <si>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</si>
  <si>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</si>
  <si>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</si>
  <si>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</si>
  <si>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</si>
  <si>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</si>
  <si>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</si>
  <si>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</si>
  <si>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</si>
  <si>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</si>
  <si>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</si>
  <si>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</si>
  <si>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</si>
  <si>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</si>
  <si>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</si>
  <si>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</si>
  <si>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</si>
  <si>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</si>
  <si>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</si>
  <si>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</si>
  <si>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</si>
  <si>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</si>
  <si>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</si>
  <si>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</si>
  <si>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</si>
  <si>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</si>
  <si>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</si>
  <si>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</si>
  <si>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</si>
  <si>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</si>
  <si>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</si>
  <si>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</si>
  <si>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</si>
  <si>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</si>
  <si>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</si>
  <si>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</si>
  <si>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</si>
  <si>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</si>
  <si>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</si>
  <si>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</si>
  <si>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</si>
  <si>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</si>
  <si>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</si>
  <si>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</si>
  <si>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</si>
  <si>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</si>
  <si>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</si>
  <si>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</si>
  <si>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</si>
  <si>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</si>
  <si>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</si>
  <si>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</si>
  <si>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</si>
  <si>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</si>
  <si>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</si>
  <si>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</si>
  <si>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</si>
  <si>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</si>
  <si>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</si>
  <si>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</si>
  <si>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</si>
  <si>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</si>
  <si>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</si>
  <si>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</si>
  <si>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</si>
  <si>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</si>
  <si>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</si>
  <si>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</si>
  <si>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</si>
  <si>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</si>
  <si>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</si>
  <si>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</si>
  <si>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</si>
  <si>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</si>
  <si>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</si>
  <si>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</si>
  <si>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</si>
  <si>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</si>
  <si>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</si>
  <si>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</si>
  <si>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</si>
  <si>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</si>
  <si>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</si>
  <si>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</si>
  <si>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</si>
  <si>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</si>
  <si>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</si>
  <si>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</si>
  <si>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</si>
  <si>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</si>
  <si>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</si>
  <si>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</si>
  <si>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</si>
  <si>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</si>
  <si>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</si>
  <si>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</si>
  <si>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</si>
  <si>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</si>
  <si>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</si>
  <si>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</si>
  <si>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</si>
  <si>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</si>
  <si>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</si>
  <si>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</si>
  <si>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</si>
  <si>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</si>
  <si>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</si>
  <si>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</si>
  <si>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</si>
  <si>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</si>
  <si>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</si>
  <si>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</si>
  <si>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</si>
  <si>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</si>
  <si>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</si>
  <si>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</si>
  <si>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</si>
  <si>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</si>
  <si>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</si>
  <si>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</si>
  <si>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</si>
  <si>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</si>
  <si>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</si>
  <si>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</si>
  <si>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</si>
  <si>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</si>
  <si>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</si>
  <si>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</si>
  <si>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</si>
  <si>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</si>
  <si>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</si>
  <si>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</si>
  <si>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</si>
  <si>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</si>
  <si>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</si>
  <si>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</si>
  <si>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</si>
  <si>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</si>
  <si>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</si>
  <si>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</si>
  <si>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</si>
  <si>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</si>
  <si>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</si>
  <si>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</si>
  <si>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</si>
  <si>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</si>
  <si>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</si>
  <si>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</si>
  <si>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</si>
  <si>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</si>
  <si>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</si>
  <si>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</si>
  <si>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</si>
  <si>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</si>
  <si>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</si>
  <si>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</si>
  <si>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</si>
  <si>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</si>
  <si>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</si>
  <si>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</si>
  <si>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</si>
  <si>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</si>
  <si>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</si>
  <si>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</si>
  <si>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</si>
  <si>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</si>
  <si>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</si>
  <si>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</si>
  <si>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</si>
  <si>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</si>
  <si>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</si>
  <si>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</si>
  <si>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</si>
  <si>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</si>
  <si>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</si>
  <si>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</si>
  <si>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</si>
  <si>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</si>
  <si>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</si>
  <si>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</si>
  <si>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</si>
  <si>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</si>
  <si>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</si>
  <si>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</si>
  <si>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</si>
  <si>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</si>
  <si>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</si>
  <si>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</si>
  <si>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</si>
  <si>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</si>
  <si>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</si>
  <si>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</si>
  <si>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</si>
  <si>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</si>
  <si>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</si>
  <si>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</si>
  <si>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</si>
  <si>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</si>
  <si>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</si>
  <si>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</si>
  <si>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</si>
  <si>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</si>
  <si>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</si>
  <si>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</si>
  <si>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</si>
  <si>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</si>
  <si>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</si>
  <si>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</si>
  <si>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</si>
  <si>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</si>
  <si>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</si>
  <si>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</si>
  <si>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</si>
  <si>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</si>
  <si>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</si>
  <si>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</si>
  <si>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</si>
  <si>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</si>
  <si>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</si>
  <si>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</si>
  <si>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</si>
  <si>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</si>
  <si>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</si>
  <si>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</si>
  <si>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</si>
  <si>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</si>
  <si>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</si>
  <si>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</si>
  <si>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</si>
  <si>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</si>
  <si>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</si>
  <si>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</si>
  <si>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</si>
  <si>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</si>
  <si>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</si>
  <si>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</si>
  <si>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</si>
  <si>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</si>
  <si>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</si>
  <si>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</si>
  <si>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</si>
  <si>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</si>
  <si>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</si>
  <si>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</si>
  <si>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</si>
  <si>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</si>
  <si>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</si>
  <si>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</si>
  <si>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</si>
  <si>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</si>
  <si>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</si>
  <si>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</si>
  <si>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</si>
  <si>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</si>
  <si>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</si>
  <si>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</si>
  <si>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</si>
  <si>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</si>
  <si>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</si>
  <si>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</si>
  <si>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</si>
  <si>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</si>
  <si>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</si>
  <si>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</si>
  <si>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</si>
  <si>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</si>
  <si>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</si>
  <si>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</si>
  <si>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</si>
  <si>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</si>
  <si>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</si>
  <si>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</si>
  <si>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</si>
  <si>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</si>
  <si>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</si>
  <si>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</si>
  <si>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</si>
  <si>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</si>
  <si>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</si>
  <si>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</si>
  <si>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</si>
  <si>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</si>
  <si>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</si>
  <si>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</si>
  <si>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</si>
  <si>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</si>
  <si>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</si>
  <si>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</si>
  <si>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</si>
  <si>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</si>
  <si>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</si>
  <si>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</si>
  <si>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</si>
  <si>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</si>
  <si>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</si>
  <si>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</si>
  <si>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</si>
  <si>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</si>
  <si>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</si>
  <si>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</si>
  <si>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</si>
  <si>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</si>
  <si>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</si>
  <si>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</si>
  <si>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</si>
  <si>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</si>
  <si>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</si>
  <si>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</si>
  <si>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</si>
  <si>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</si>
  <si>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</si>
  <si>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</si>
  <si>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</si>
  <si>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</si>
  <si>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</si>
  <si>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</si>
  <si>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</si>
  <si>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</si>
  <si>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</si>
  <si>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</si>
  <si>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</si>
  <si>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</si>
  <si>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</si>
  <si>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</si>
  <si>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</si>
  <si>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</si>
  <si>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</si>
  <si>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</si>
  <si>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</si>
  <si>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</si>
  <si>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</si>
  <si>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</si>
  <si>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</si>
  <si>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</si>
  <si>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</si>
  <si>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</si>
  <si>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</si>
  <si>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</si>
  <si>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</si>
  <si>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</si>
  <si>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</si>
  <si>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</si>
  <si>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</si>
  <si>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</si>
  <si>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</si>
  <si>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</si>
  <si>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</si>
  <si>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</si>
  <si>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</si>
  <si>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</si>
  <si>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</si>
  <si>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</si>
  <si>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</si>
  <si>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</si>
  <si>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</si>
  <si>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</si>
  <si>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</si>
  <si>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</si>
  <si>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</si>
  <si>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</si>
  <si>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</si>
  <si>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</si>
  <si>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</si>
  <si>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</si>
  <si>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</si>
  <si>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</si>
  <si>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</si>
  <si>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</si>
  <si>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</si>
  <si>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</si>
  <si>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</si>
  <si>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</si>
  <si>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</si>
  <si>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</si>
  <si>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</si>
  <si>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</si>
  <si>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</si>
  <si>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</si>
  <si>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</si>
  <si>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</si>
  <si>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</si>
  <si>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</si>
  <si>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</si>
  <si>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</si>
  <si>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</si>
  <si>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</si>
  <si>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</si>
  <si>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</si>
  <si>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</si>
  <si>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</si>
  <si>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</si>
  <si>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</si>
  <si>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</si>
  <si>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</si>
  <si>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</si>
  <si>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</si>
  <si>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</si>
  <si>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</si>
  <si>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</si>
  <si>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</si>
  <si>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</si>
  <si>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</si>
  <si>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</si>
  <si>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</si>
  <si>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</si>
  <si>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</si>
  <si>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</si>
  <si>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</si>
  <si>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</si>
  <si>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</si>
  <si>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</si>
  <si>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</si>
  <si>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</si>
  <si>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</si>
  <si>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</si>
  <si>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</si>
  <si>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</si>
  <si>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</si>
  <si>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</si>
  <si>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</si>
  <si>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</si>
  <si>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</si>
  <si>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</si>
  <si>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</si>
  <si>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</si>
  <si>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</si>
  <si>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</si>
  <si>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</si>
  <si>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</si>
  <si>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</si>
  <si>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</si>
  <si>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</si>
  <si>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</si>
  <si>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</si>
  <si>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</si>
  <si>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</si>
  <si>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</si>
  <si>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</si>
  <si>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</si>
  <si>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</si>
  <si>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</si>
  <si>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</si>
  <si>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</si>
  <si>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</si>
  <si>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</si>
  <si>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</si>
  <si>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</si>
  <si>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</si>
  <si>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</si>
  <si>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</si>
  <si>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</si>
  <si>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</si>
  <si>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</si>
  <si>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</si>
  <si>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</si>
  <si>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</si>
  <si>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</si>
  <si>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</si>
  <si>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</si>
  <si>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</si>
  <si>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</si>
  <si>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</si>
  <si>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</si>
  <si>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</si>
  <si>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</si>
  <si>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</si>
  <si>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</si>
  <si>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</si>
  <si>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</si>
  <si>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</si>
  <si>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</si>
  <si>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</si>
  <si>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</si>
  <si>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</si>
  <si>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</si>
  <si>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</si>
  <si>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</si>
  <si>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</si>
  <si>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</si>
  <si>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</si>
  <si>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</si>
  <si>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</si>
  <si>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</si>
  <si>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</si>
  <si>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</si>
  <si>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</si>
  <si>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</si>
  <si>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</si>
  <si>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</si>
  <si>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</si>
  <si>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</si>
  <si>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</si>
  <si>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</si>
  <si>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</si>
  <si>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</si>
  <si>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</si>
  <si>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</si>
  <si>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</si>
  <si>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</si>
  <si>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</si>
  <si>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</si>
  <si>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</si>
  <si>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</si>
  <si>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</si>
  <si>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</si>
  <si>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</si>
  <si>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</si>
  <si>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</si>
  <si>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</si>
  <si>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</si>
  <si>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</si>
  <si>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</si>
  <si>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</si>
  <si>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</si>
  <si>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</si>
  <si>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</si>
  <si>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</si>
  <si>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</si>
  <si>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</si>
  <si>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</si>
  <si>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</si>
  <si>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</si>
  <si>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</si>
  <si>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</si>
  <si>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</si>
  <si>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</si>
  <si>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</si>
  <si>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</si>
  <si>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</si>
  <si>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</si>
  <si>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</si>
  <si>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</si>
  <si>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</si>
  <si>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</si>
  <si>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</si>
  <si>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</si>
  <si>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</si>
  <si>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</si>
  <si>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</si>
  <si>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</si>
  <si>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</si>
  <si>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</si>
  <si>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</si>
  <si>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</si>
  <si>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</si>
  <si>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</si>
  <si>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</si>
  <si>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</si>
  <si>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</si>
  <si>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</si>
  <si>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</si>
  <si>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</si>
  <si>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</si>
  <si>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</si>
  <si>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</si>
  <si>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</si>
  <si>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</si>
  <si>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</si>
  <si>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</si>
  <si>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</si>
  <si>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</si>
  <si>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</si>
  <si>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</si>
  <si>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</si>
  <si>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</si>
  <si>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</si>
  <si>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</si>
  <si>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</si>
  <si>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</si>
  <si>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</si>
  <si>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</si>
  <si>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</si>
  <si>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</si>
  <si>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</si>
  <si>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</si>
  <si>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</si>
  <si>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</si>
  <si>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</si>
  <si>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</si>
  <si>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</si>
  <si>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</si>
  <si>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</si>
  <si>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</si>
  <si>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</si>
  <si>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</si>
  <si>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</si>
  <si>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</si>
  <si>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</si>
  <si>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</si>
  <si>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</si>
  <si>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</si>
  <si>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</si>
  <si>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</si>
  <si>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</si>
  <si>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</si>
  <si>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</si>
  <si>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</si>
  <si>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</si>
  <si>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</si>
  <si>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</si>
  <si>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</si>
  <si>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</si>
  <si>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</si>
  <si>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</si>
  <si>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</si>
  <si>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</si>
  <si>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</si>
  <si>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</si>
  <si>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</si>
  <si>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</si>
  <si>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</si>
  <si>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</si>
  <si>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</si>
  <si>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</si>
  <si>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</si>
  <si>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</si>
  <si>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</si>
  <si>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</si>
  <si>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</si>
  <si>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</si>
  <si>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</si>
  <si>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</si>
  <si>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</si>
  <si>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</si>
  <si>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</si>
  <si>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</si>
  <si>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</si>
  <si>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</si>
  <si>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</si>
  <si>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</si>
  <si>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</si>
  <si>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</si>
  <si>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</si>
  <si>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</si>
  <si>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</si>
  <si>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</si>
  <si>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</si>
  <si>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</si>
  <si>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</si>
  <si>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</si>
  <si>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</si>
  <si>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</si>
  <si>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</si>
  <si>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</si>
  <si>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</si>
  <si>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</si>
  <si>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</si>
  <si>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</si>
  <si>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</si>
  <si>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</si>
  <si>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</si>
  <si>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</si>
  <si>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</si>
  <si>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</si>
  <si>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</si>
  <si>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</si>
  <si>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</si>
  <si>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</si>
  <si>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</si>
  <si>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</si>
  <si>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</si>
  <si>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</si>
  <si>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</si>
  <si>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</si>
  <si>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</si>
  <si>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</si>
  <si>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</si>
  <si>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</si>
  <si>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</si>
  <si>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</si>
  <si>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</si>
  <si>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</si>
  <si>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</si>
  <si>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</si>
  <si>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</si>
  <si>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</si>
  <si>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</si>
  <si>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</si>
  <si>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</si>
  <si>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</si>
  <si>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</si>
  <si>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</si>
  <si>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</si>
  <si>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</si>
  <si>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</si>
  <si>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</si>
  <si>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</si>
  <si>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</si>
  <si>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</si>
  <si>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</si>
  <si>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</si>
  <si>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</si>
  <si>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</si>
  <si>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</si>
  <si>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</si>
  <si>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</si>
  <si>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</si>
  <si>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</si>
  <si>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</si>
  <si>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</si>
  <si>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</si>
  <si>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</si>
  <si>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</si>
  <si>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</si>
  <si>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</si>
  <si>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</si>
  <si>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</si>
  <si>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</si>
  <si>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</si>
  <si>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</si>
  <si>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</si>
  <si>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</si>
  <si>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</si>
  <si>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</si>
  <si>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</si>
  <si>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</si>
  <si>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</si>
  <si>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</si>
  <si>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</si>
  <si>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</si>
  <si>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</si>
  <si>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</si>
  <si>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</si>
  <si>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</si>
  <si>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</si>
  <si>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</si>
  <si>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</si>
  <si>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</si>
  <si>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</si>
  <si>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</si>
  <si>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</si>
  <si>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</si>
  <si>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</si>
  <si>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</si>
  <si>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</si>
  <si>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</si>
  <si>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</si>
  <si>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</si>
  <si>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</si>
  <si>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</si>
  <si>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</si>
  <si>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</si>
  <si>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</si>
  <si>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</si>
  <si>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</si>
  <si>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</si>
  <si>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</si>
  <si>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</si>
  <si>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</si>
  <si>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</si>
  <si>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</si>
  <si>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</si>
  <si>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</si>
  <si>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</si>
  <si>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</si>
  <si>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</si>
  <si>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</si>
  <si>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</si>
  <si>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</si>
  <si>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</si>
  <si>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</si>
  <si>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</si>
  <si>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</si>
  <si>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</si>
  <si>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</si>
  <si>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</si>
  <si>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</si>
  <si>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</si>
  <si>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</si>
  <si>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</si>
  <si>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</si>
  <si>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</si>
  <si>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</si>
  <si>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</si>
  <si>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</si>
  <si>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</si>
  <si>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</si>
  <si>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</si>
  <si>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</si>
  <si>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</si>
  <si>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</si>
  <si>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</si>
  <si>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</si>
  <si>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</si>
  <si>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</si>
  <si>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</si>
  <si>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</si>
  <si>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</si>
  <si>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</si>
  <si>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</si>
  <si>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</si>
  <si>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</si>
  <si>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</si>
  <si>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</si>
  <si>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</si>
  <si>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</si>
  <si>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</si>
  <si>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</si>
  <si>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</si>
  <si>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</si>
  <si>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</si>
  <si>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</si>
  <si>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</si>
  <si>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</si>
  <si>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</si>
  <si>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</si>
  <si>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</si>
  <si>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</si>
  <si>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</si>
  <si>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</si>
  <si>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</si>
  <si>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</si>
  <si>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</si>
  <si>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</si>
  <si>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</si>
  <si>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</si>
  <si>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</si>
  <si>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</si>
  <si>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</si>
  <si>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</si>
  <si>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</si>
  <si>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</si>
  <si>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</si>
  <si>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</si>
  <si>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</si>
  <si>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</si>
  <si>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</si>
  <si>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</si>
  <si>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</si>
  <si>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</si>
  <si>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</si>
  <si>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</si>
  <si>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</si>
  <si>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</si>
  <si>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</si>
  <si>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</si>
  <si>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</si>
  <si>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</si>
  <si>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</si>
  <si>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</si>
  <si>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</si>
  <si>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</si>
  <si>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</si>
  <si>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</si>
  <si>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</si>
  <si>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</si>
  <si>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</si>
  <si>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</si>
  <si>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</si>
  <si>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</si>
  <si>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</si>
  <si>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</si>
  <si>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</si>
  <si>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</si>
  <si>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</si>
  <si>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</si>
  <si>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</si>
  <si>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</si>
  <si>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</si>
  <si>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</si>
  <si>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</si>
  <si>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</si>
  <si>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</si>
  <si>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</si>
  <si>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</si>
  <si>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</si>
  <si>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</si>
  <si>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</si>
  <si>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</si>
  <si>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</si>
  <si>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</si>
  <si>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</si>
  <si>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</si>
  <si>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</si>
  <si>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</si>
  <si>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</si>
  <si>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</si>
  <si>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</si>
  <si>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</si>
  <si>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</si>
  <si>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</si>
  <si>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</si>
  <si>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</si>
  <si>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</si>
  <si>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</si>
  <si>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</si>
  <si>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</si>
  <si>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</si>
  <si>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</si>
  <si>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</si>
  <si>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</si>
  <si>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</si>
  <si>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</si>
  <si>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</si>
  <si>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</si>
  <si>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</si>
  <si>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</si>
  <si>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</si>
  <si>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</si>
  <si>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</si>
  <si>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</si>
  <si>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</si>
  <si>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</si>
  <si>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</si>
  <si>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</si>
  <si>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</si>
  <si>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</si>
  <si>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</si>
  <si>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</si>
  <si>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</si>
  <si>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</si>
  <si>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</si>
  <si>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</si>
  <si>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</si>
  <si>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</si>
  <si>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</si>
  <si>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</si>
  <si>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</si>
  <si>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</si>
  <si>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</si>
  <si>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</si>
  <si>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</si>
  <si>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</si>
  <si>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</si>
  <si>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</si>
  <si>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</si>
  <si>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</si>
  <si>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</si>
  <si>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</si>
  <si>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</si>
  <si>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</si>
  <si>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</si>
  <si>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</si>
  <si>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</si>
  <si>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</si>
  <si>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</si>
  <si>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</si>
  <si>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</si>
  <si>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</si>
  <si>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</si>
  <si>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</si>
  <si>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</si>
  <si>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</si>
  <si>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</si>
  <si>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</si>
  <si>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</si>
  <si>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</si>
  <si>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</si>
  <si>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</si>
  <si>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</si>
  <si>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</si>
  <si>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</si>
  <si>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</si>
  <si>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</si>
  <si>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</si>
  <si>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</si>
  <si>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</si>
  <si>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</si>
  <si>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</si>
  <si>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</si>
  <si>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</si>
  <si>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</si>
  <si>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</si>
  <si>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</si>
  <si>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</si>
  <si>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</si>
  <si>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</si>
  <si>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</si>
  <si>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</si>
  <si>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</si>
  <si>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</si>
  <si>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</si>
  <si>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</si>
  <si>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</si>
  <si>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</si>
  <si>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</si>
  <si>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</si>
  <si>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</si>
  <si>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</si>
  <si>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</si>
  <si>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</si>
  <si>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</si>
  <si>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</si>
  <si>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</si>
  <si>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</si>
  <si>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</si>
  <si>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</si>
  <si>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</si>
  <si>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</si>
  <si>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</si>
  <si>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</si>
  <si>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</si>
  <si>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</si>
  <si>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</si>
  <si>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</si>
  <si>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</si>
  <si>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</si>
  <si>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</si>
  <si>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</si>
  <si>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</si>
  <si>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</si>
  <si>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</si>
  <si>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</si>
  <si>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</si>
  <si>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</si>
  <si>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</si>
  <si>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</si>
  <si>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</si>
  <si>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</si>
  <si>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</si>
  <si>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</si>
  <si>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</si>
  <si>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</si>
  <si>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</si>
  <si>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</si>
  <si>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</si>
  <si>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</si>
  <si>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</si>
  <si>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</si>
  <si>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</si>
  <si>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</si>
  <si>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</si>
  <si>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</si>
  <si>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</si>
  <si>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</si>
  <si>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</si>
  <si>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</si>
  <si>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</si>
  <si>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</si>
  <si>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</si>
  <si>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</si>
  <si>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</si>
  <si>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</si>
  <si>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</si>
  <si>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</si>
  <si>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</si>
  <si>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</si>
  <si>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</si>
  <si>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</si>
  <si>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</si>
  <si>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</si>
  <si>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</si>
  <si>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</si>
  <si>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</si>
  <si>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</si>
  <si>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</si>
  <si>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</si>
  <si>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</si>
  <si>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</si>
  <si>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</si>
  <si>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</si>
  <si>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</si>
  <si>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</si>
  <si>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</si>
  <si>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</si>
  <si>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</si>
  <si>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</si>
  <si>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</si>
  <si>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</si>
  <si>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</si>
  <si>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</si>
  <si>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</si>
  <si>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</si>
  <si>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</si>
  <si>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</si>
  <si>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</si>
  <si>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</si>
  <si>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</si>
  <si>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</si>
  <si>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</si>
  <si>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</si>
  <si>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</si>
  <si>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</si>
  <si>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</si>
  <si>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</si>
  <si>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</si>
  <si>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</si>
  <si>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</si>
  <si>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</si>
  <si>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</si>
  <si>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</si>
  <si>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</si>
  <si>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</si>
  <si>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</si>
  <si>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</si>
  <si>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</si>
  <si>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</si>
  <si>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</si>
  <si>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</si>
  <si>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</si>
  <si>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</si>
  <si>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</si>
  <si>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</si>
  <si>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</si>
  <si>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</si>
  <si>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</si>
  <si>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</si>
  <si>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</si>
  <si>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</si>
  <si>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</si>
  <si>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</si>
  <si>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</si>
  <si>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</si>
  <si>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</si>
  <si>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</si>
  <si>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</si>
  <si>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</si>
  <si>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</si>
  <si>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</si>
  <si>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</si>
  <si>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</si>
  <si>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</si>
  <si>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</si>
  <si>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</si>
  <si>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</si>
  <si>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</si>
  <si>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</si>
  <si>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</si>
  <si>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</si>
  <si>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</si>
  <si>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</si>
  <si>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</si>
  <si>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</si>
  <si>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</si>
  <si>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</si>
  <si>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</si>
  <si>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</si>
  <si>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</si>
  <si>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</si>
  <si>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</si>
  <si>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</si>
  <si>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</si>
  <si>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</si>
  <si>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</si>
  <si>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</si>
  <si>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</si>
  <si>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</si>
  <si>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</si>
  <si>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</si>
  <si>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</si>
  <si>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</si>
  <si>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</si>
  <si>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</si>
  <si>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</si>
  <si>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</si>
  <si>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</si>
  <si>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</si>
  <si>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</si>
  <si>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</si>
  <si>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</si>
  <si>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</si>
  <si>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</si>
  <si>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</si>
  <si>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</si>
  <si>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</si>
  <si>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</si>
  <si>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</si>
  <si>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</si>
  <si>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</si>
  <si>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</si>
  <si>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</si>
  <si>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</si>
  <si>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</si>
  <si>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</si>
  <si>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</si>
  <si>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</si>
  <si>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</si>
  <si>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</si>
  <si>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</si>
  <si>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</si>
  <si>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</si>
  <si>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</si>
  <si>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</si>
  <si>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</si>
  <si>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</si>
  <si>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</si>
  <si>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</si>
  <si>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</si>
  <si>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</si>
  <si>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</si>
  <si>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</si>
  <si>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</si>
  <si>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</si>
  <si>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</si>
  <si>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</si>
  <si>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</si>
  <si>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</si>
  <si>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</si>
  <si>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</si>
  <si>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</si>
  <si>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</si>
  <si>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</si>
  <si>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</si>
  <si>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</si>
  <si>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</si>
  <si>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</si>
  <si>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</si>
  <si>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</si>
  <si>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</si>
  <si>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</si>
  <si>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</si>
  <si>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</si>
  <si>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</si>
  <si>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</si>
  <si>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</si>
  <si>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</si>
  <si>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</si>
  <si>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</si>
  <si>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</si>
  <si>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</si>
  <si>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</si>
  <si>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</si>
  <si>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</si>
  <si>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</si>
  <si>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</si>
  <si>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</si>
  <si>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</si>
  <si>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</si>
  <si>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</si>
  <si>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</si>
  <si>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</si>
  <si>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</si>
  <si>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</si>
  <si>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</si>
  <si>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</si>
  <si>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</si>
  <si>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</si>
  <si>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</si>
  <si>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</si>
  <si>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</si>
  <si>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</si>
  <si>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</si>
  <si>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</si>
  <si>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</si>
  <si>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</si>
  <si>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</si>
  <si>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</si>
  <si>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</si>
  <si>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</si>
  <si>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</si>
  <si>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</si>
  <si>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</si>
  <si>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</si>
  <si>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</si>
  <si>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</si>
  <si>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</si>
  <si>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</si>
  <si>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</si>
  <si>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</si>
  <si>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</si>
  <si>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</si>
  <si>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</si>
  <si>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</si>
  <si>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</si>
  <si>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</si>
  <si>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</si>
  <si>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</si>
  <si>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</si>
  <si>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</si>
  <si>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</si>
  <si>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</si>
  <si>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</si>
  <si>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</si>
  <si>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</si>
  <si>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</si>
  <si>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</si>
  <si>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</si>
  <si>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</si>
  <si>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</si>
  <si>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</si>
  <si>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</si>
  <si>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</si>
  <si>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</si>
  <si>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</si>
  <si>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</si>
  <si>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</si>
  <si>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</si>
  <si>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</si>
  <si>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</si>
  <si>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</si>
  <si>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</si>
  <si>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</si>
  <si>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</si>
  <si>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</si>
  <si>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</si>
  <si>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</si>
  <si>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</si>
  <si>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</si>
  <si>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</si>
  <si>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</si>
  <si>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</si>
  <si>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</si>
  <si>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</si>
  <si>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</si>
  <si>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</si>
  <si>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</si>
  <si>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</si>
  <si>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</si>
  <si>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</si>
  <si>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</si>
  <si>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</si>
  <si>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</si>
  <si>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</si>
  <si>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</si>
  <si>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</si>
  <si>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</si>
  <si>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</si>
  <si>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</si>
  <si>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</si>
  <si>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</si>
  <si>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</si>
  <si>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</si>
  <si>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</si>
  <si>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</si>
  <si>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</si>
  <si>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</si>
  <si>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</si>
  <si>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</si>
  <si>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</si>
  <si>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</si>
  <si>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</si>
  <si>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</si>
  <si>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</si>
  <si>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</si>
  <si>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</si>
  <si>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</si>
  <si>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</si>
  <si>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</si>
  <si>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</si>
  <si>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</si>
  <si>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</si>
  <si>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</si>
  <si>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</si>
  <si>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</si>
  <si>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</si>
  <si>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</si>
  <si>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</si>
  <si>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</si>
  <si>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</si>
  <si>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</si>
  <si>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</si>
  <si>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</si>
  <si>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</si>
  <si>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</si>
  <si>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</si>
  <si>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</si>
  <si>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</si>
  <si>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</si>
  <si>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</si>
  <si>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</si>
  <si>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</si>
  <si>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</si>
  <si>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</si>
  <si>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</si>
  <si>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</si>
  <si>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</si>
  <si>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</si>
  <si>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</si>
  <si>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</si>
  <si>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</si>
  <si>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</si>
  <si>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</si>
  <si>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</si>
  <si>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</si>
  <si>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</si>
  <si>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</si>
  <si>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</si>
  <si>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</si>
  <si>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</si>
  <si>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</si>
  <si>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</si>
  <si>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</si>
  <si>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</si>
  <si>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</si>
  <si>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</si>
  <si>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</si>
  <si>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</si>
  <si>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</si>
  <si>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</si>
  <si>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</si>
  <si>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</si>
  <si>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</si>
  <si>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</si>
  <si>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</si>
  <si>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</si>
  <si>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</si>
  <si>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</si>
  <si>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</si>
  <si>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</si>
  <si>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</si>
  <si>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</si>
  <si>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</si>
  <si>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</si>
  <si>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</si>
  <si>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</si>
  <si>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</si>
  <si>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</si>
  <si>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</si>
  <si>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</si>
  <si>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</si>
  <si>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</si>
  <si>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</si>
  <si>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</si>
  <si>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</si>
  <si>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</si>
  <si>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</si>
  <si>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</si>
  <si>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</si>
  <si>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</si>
  <si>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</si>
  <si>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</si>
  <si>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</si>
  <si>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</si>
  <si>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</si>
  <si>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</si>
  <si>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</si>
  <si>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</si>
  <si>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</si>
  <si>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</si>
  <si>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</si>
  <si>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</si>
  <si>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</si>
  <si>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</si>
  <si>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</si>
  <si>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</si>
  <si>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</si>
  <si>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</si>
  <si>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</si>
  <si>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</si>
  <si>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</si>
  <si>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</si>
  <si>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</si>
  <si>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</si>
  <si>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</si>
  <si>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</si>
  <si>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</si>
  <si>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</si>
  <si>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</si>
  <si>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</si>
  <si>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</si>
  <si>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</si>
  <si>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</si>
  <si>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</si>
  <si>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</si>
  <si>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</si>
  <si>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</si>
  <si>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</si>
  <si>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</si>
  <si>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</si>
  <si>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</si>
  <si>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</si>
  <si>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</si>
  <si>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</si>
  <si>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</si>
  <si>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</si>
  <si>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</si>
  <si>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</si>
  <si>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</si>
  <si>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</si>
  <si>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</si>
  <si>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</si>
  <si>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</si>
  <si>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</si>
  <si>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</si>
  <si>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</si>
  <si>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</si>
  <si>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</si>
  <si>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</si>
  <si>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</si>
  <si>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</si>
  <si>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</si>
  <si>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</si>
  <si>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</si>
  <si>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</si>
  <si>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</si>
  <si>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</si>
  <si>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</si>
  <si>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</si>
  <si>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</si>
  <si>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</si>
  <si>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</si>
  <si>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</si>
  <si>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</si>
  <si>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</si>
  <si>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</si>
  <si>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</si>
  <si>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</si>
  <si>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</si>
  <si>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</si>
  <si>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</si>
  <si>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</si>
  <si>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</si>
  <si>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</si>
  <si>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</si>
  <si>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</si>
  <si>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</si>
  <si>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</si>
  <si>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</si>
  <si>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</si>
  <si>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</si>
  <si>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</si>
  <si>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</si>
  <si>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</si>
  <si>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</si>
  <si>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</si>
  <si>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</si>
  <si>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</si>
  <si>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</si>
  <si>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</si>
  <si>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</si>
  <si>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</si>
  <si>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</si>
  <si>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</si>
  <si>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</si>
  <si>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</si>
  <si>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</si>
  <si>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</si>
  <si>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</si>
  <si>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</si>
  <si>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</si>
  <si>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</si>
  <si>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</si>
  <si>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</si>
  <si>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</si>
  <si>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</si>
  <si>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</si>
  <si>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</si>
  <si>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</si>
  <si>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</si>
  <si>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</si>
  <si>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</si>
  <si>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</si>
  <si>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</si>
  <si>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</si>
  <si>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</si>
  <si>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</si>
  <si>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</si>
  <si>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</si>
  <si>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</si>
  <si>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</si>
  <si>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</si>
  <si>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</si>
  <si>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</si>
  <si>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</si>
  <si>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</si>
  <si>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</si>
  <si>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</si>
  <si>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</si>
  <si>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</si>
  <si>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</si>
  <si>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</si>
  <si>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</si>
  <si>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</si>
  <si>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</si>
  <si>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</si>
  <si>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</si>
  <si>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</si>
  <si>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</si>
  <si>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</si>
  <si>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</si>
  <si>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</si>
  <si>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</si>
  <si>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</si>
  <si>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</si>
  <si>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</si>
  <si>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</si>
  <si>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</si>
  <si>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</si>
  <si>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</si>
  <si>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</si>
  <si>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</si>
  <si>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</si>
  <si>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</si>
  <si>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</si>
  <si>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</si>
  <si>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</si>
  <si>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</si>
  <si>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</si>
  <si>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</si>
  <si>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</si>
  <si>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</si>
  <si>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</si>
  <si>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</si>
  <si>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</si>
  <si>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</si>
  <si>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</si>
  <si>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</si>
  <si>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</si>
  <si>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</si>
  <si>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</si>
  <si>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</si>
  <si>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</si>
  <si>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</si>
  <si>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</si>
  <si>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</si>
  <si>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</si>
  <si>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</si>
  <si>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</si>
  <si>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</si>
  <si>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</si>
  <si>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</si>
  <si>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</si>
  <si>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</si>
  <si>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</si>
  <si>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</si>
  <si>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</si>
  <si>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</si>
  <si>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</si>
  <si>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</si>
  <si>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</si>
  <si>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</si>
  <si>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</si>
  <si>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</si>
  <si>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</si>
  <si>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</si>
  <si>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</si>
  <si>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</si>
  <si>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</si>
  <si>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</si>
  <si>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</si>
  <si>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</si>
  <si>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</si>
  <si>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</si>
  <si>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</si>
  <si>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</si>
  <si>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</si>
  <si>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</si>
  <si>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</si>
  <si>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</si>
  <si>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</si>
  <si>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</si>
  <si>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</si>
  <si>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</si>
  <si>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</si>
  <si>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</si>
  <si>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</si>
  <si>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</si>
  <si>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</si>
  <si>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</si>
  <si>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</si>
  <si>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</si>
  <si>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</si>
  <si>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</si>
  <si>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</si>
  <si>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</si>
  <si>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</si>
  <si>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</si>
  <si>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</si>
  <si>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</si>
  <si>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</si>
  <si>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</si>
  <si>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</si>
  <si>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</si>
  <si>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</si>
  <si>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</si>
  <si>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</si>
  <si>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</si>
  <si>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</si>
  <si>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</si>
  <si>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</si>
  <si>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</si>
  <si>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</si>
  <si>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</si>
  <si>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</si>
  <si>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</si>
  <si>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</si>
  <si>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</si>
  <si>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</si>
  <si>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</si>
  <si>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</si>
  <si>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</si>
  <si>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</si>
  <si>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</si>
  <si>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</si>
  <si>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</si>
  <si>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</si>
  <si>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</si>
  <si>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</si>
  <si>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</si>
  <si>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</si>
  <si>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</si>
  <si>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</si>
  <si>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</si>
  <si>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</si>
  <si>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</si>
  <si>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</si>
  <si>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</si>
  <si>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</si>
  <si>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</si>
  <si>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</si>
  <si>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</si>
  <si>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</si>
  <si>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</si>
  <si>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</si>
  <si>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</si>
  <si>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</si>
  <si>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</si>
  <si>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</si>
  <si>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</si>
  <si>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</si>
  <si>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</si>
  <si>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</si>
  <si>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</si>
  <si>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</si>
  <si>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</si>
  <si>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</si>
  <si>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</si>
  <si>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</si>
  <si>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</si>
  <si>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</si>
  <si>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</si>
  <si>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</si>
  <si>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</si>
  <si>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</si>
  <si>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</si>
  <si>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</si>
  <si>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</si>
  <si>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</si>
  <si>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</si>
  <si>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</si>
  <si>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</si>
  <si>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</si>
  <si>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</si>
  <si>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</si>
  <si>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</si>
  <si>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</si>
  <si>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</si>
  <si>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</si>
  <si>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</si>
  <si>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</si>
  <si>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</si>
  <si>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</si>
  <si>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</si>
  <si>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</si>
  <si>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</si>
  <si>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</si>
  <si>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</si>
  <si>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</si>
  <si>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</si>
  <si>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</si>
  <si>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</si>
  <si>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</si>
  <si>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</si>
  <si>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</si>
  <si>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</si>
  <si>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</si>
  <si>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</si>
  <si>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</si>
  <si>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</si>
  <si>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</si>
  <si>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</si>
  <si>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</si>
  <si>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</si>
  <si>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</si>
  <si>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</si>
  <si>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</si>
  <si>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</si>
  <si>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</si>
  <si>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</si>
  <si>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</si>
  <si>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</si>
  <si>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</si>
  <si>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</si>
  <si>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</si>
  <si>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</si>
  <si>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</si>
  <si>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</si>
  <si>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</si>
  <si>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</si>
  <si>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</si>
  <si>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</si>
  <si>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</si>
  <si>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</si>
  <si>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</si>
  <si>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</si>
  <si>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</si>
  <si>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</si>
  <si>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</si>
  <si>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</si>
  <si>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</si>
  <si>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</si>
  <si>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</si>
  <si>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</si>
  <si>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</si>
  <si>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</si>
  <si>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</si>
  <si>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</si>
  <si>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</si>
  <si>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</si>
  <si>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</si>
  <si>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</si>
  <si>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</si>
  <si>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</si>
  <si>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</si>
  <si>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</si>
  <si>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</si>
  <si>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</si>
  <si>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</si>
  <si>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</si>
  <si>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</si>
  <si>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</si>
  <si>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</si>
  <si>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</si>
  <si>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</si>
  <si>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</si>
  <si>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</si>
  <si>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</si>
  <si>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</si>
  <si>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</si>
  <si>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</si>
  <si>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</si>
  <si>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</si>
  <si>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</si>
  <si>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</si>
  <si>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</si>
  <si>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</si>
  <si>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</si>
  <si>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</si>
  <si>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</si>
  <si>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</si>
  <si>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</si>
  <si>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</si>
  <si>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</si>
  <si>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</si>
  <si>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</si>
  <si>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</si>
  <si>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</si>
  <si>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</si>
  <si>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</si>
  <si>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</si>
  <si>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</si>
  <si>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</si>
  <si>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</si>
  <si>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</si>
  <si>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</si>
  <si>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</si>
  <si>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</si>
  <si>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</si>
  <si>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</si>
  <si>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</si>
  <si>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</si>
  <si>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</si>
  <si>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</si>
  <si>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</si>
  <si>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</si>
  <si>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</si>
  <si>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</si>
  <si>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</si>
  <si>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</si>
  <si>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</si>
  <si>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</si>
  <si>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</si>
  <si>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</si>
  <si>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</si>
  <si>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</si>
  <si>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</si>
  <si>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</si>
  <si>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</si>
  <si>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</si>
  <si>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</si>
  <si>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</si>
  <si>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</si>
  <si>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</si>
  <si>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</si>
  <si>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</si>
  <si>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</si>
  <si>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</si>
  <si>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</si>
  <si>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</si>
  <si>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</si>
  <si>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</si>
  <si>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</si>
  <si>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</si>
  <si>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</si>
  <si>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</si>
  <si>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</si>
  <si>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</si>
  <si>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</si>
  <si>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</si>
  <si>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</si>
  <si>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</si>
  <si>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</si>
  <si>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</si>
  <si>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</si>
  <si>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</si>
  <si>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</si>
  <si>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</si>
  <si>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</si>
  <si>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</si>
  <si>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</si>
  <si>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</si>
  <si>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</si>
  <si>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</si>
  <si>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</si>
  <si>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</si>
  <si>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</si>
  <si>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</si>
  <si>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</si>
  <si>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</si>
  <si>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</si>
  <si>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</si>
  <si>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</si>
  <si>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</si>
  <si>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</si>
  <si>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</si>
  <si>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</si>
  <si>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</si>
  <si>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</si>
  <si>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</si>
  <si>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</si>
  <si>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</si>
  <si>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</si>
  <si>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</si>
  <si>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</si>
  <si>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</si>
  <si>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</si>
  <si>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</si>
  <si>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</si>
  <si>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</si>
  <si>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</si>
  <si>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</si>
  <si>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</si>
  <si>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</si>
  <si>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</si>
  <si>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</si>
  <si>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</si>
  <si>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</si>
  <si>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</si>
  <si>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</si>
  <si>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</si>
  <si>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</si>
  <si>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</si>
  <si>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</si>
  <si>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</si>
  <si>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</si>
  <si>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</si>
  <si>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</si>
  <si>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</si>
  <si>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</si>
  <si>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</si>
  <si>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</si>
  <si>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</si>
  <si>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</si>
  <si>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</si>
  <si>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</si>
  <si>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</si>
  <si>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</si>
  <si>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</si>
  <si>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</si>
  <si>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</si>
  <si>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</si>
  <si>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</si>
  <si>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</si>
  <si>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</si>
  <si>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</si>
  <si>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</si>
  <si>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</si>
  <si>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</si>
  <si>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</si>
  <si>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</si>
  <si>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</si>
  <si>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</si>
  <si>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</si>
  <si>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</si>
  <si>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</si>
  <si>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</si>
  <si>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</si>
  <si>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</si>
  <si>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</si>
  <si>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</si>
  <si>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</si>
  <si>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</si>
  <si>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</si>
  <si>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</si>
  <si>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</si>
  <si>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</si>
  <si>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</si>
  <si>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</si>
  <si>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</si>
  <si>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</si>
  <si>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</si>
  <si>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</si>
  <si>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</si>
  <si>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</si>
  <si>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</si>
  <si>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</si>
  <si>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</si>
  <si>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</si>
  <si>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</si>
  <si>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</si>
  <si>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</si>
  <si>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</si>
  <si>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</si>
  <si>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</si>
  <si>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</si>
  <si>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</si>
  <si>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</si>
  <si>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</si>
  <si>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</si>
  <si>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</si>
  <si>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</si>
  <si>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</si>
  <si>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</si>
  <si>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</si>
  <si>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</si>
  <si>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</si>
  <si>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</si>
  <si>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</si>
  <si>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</si>
  <si>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</si>
  <si>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</si>
  <si>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</si>
  <si>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</si>
  <si>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</si>
  <si>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</si>
  <si>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</si>
  <si>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</si>
  <si>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</si>
  <si>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</si>
  <si>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</si>
  <si>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</si>
  <si>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</si>
  <si>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</si>
  <si>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</si>
  <si>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</si>
  <si>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</si>
  <si>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</si>
  <si>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</si>
  <si>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</si>
  <si>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</si>
  <si>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</si>
  <si>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</si>
  <si>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</si>
  <si>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</si>
  <si>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</si>
  <si>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</si>
  <si>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</si>
  <si>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</si>
  <si>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</si>
  <si>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</si>
  <si>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</si>
  <si>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</si>
  <si>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</si>
  <si>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</si>
  <si>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</si>
  <si>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</si>
  <si>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</si>
  <si>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</si>
  <si>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</si>
  <si>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</si>
  <si>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</si>
  <si>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</si>
  <si>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</si>
  <si>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</si>
  <si>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</si>
  <si>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</si>
  <si>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</si>
  <si>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</si>
  <si>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</si>
  <si>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</si>
  <si>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</si>
  <si>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</si>
  <si>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</si>
  <si>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</si>
  <si>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</si>
  <si>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</si>
  <si>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</si>
  <si>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</si>
  <si>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</si>
  <si>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</si>
  <si>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</si>
  <si>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</si>
  <si>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</si>
  <si>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</si>
  <si>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</si>
  <si>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</si>
  <si>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</si>
  <si>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</si>
  <si>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</si>
  <si>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</si>
  <si>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</si>
  <si>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</si>
  <si>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</si>
  <si>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</si>
  <si>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</si>
  <si>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</si>
  <si>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</si>
  <si>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</si>
  <si>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</si>
  <si>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</si>
  <si>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</si>
  <si>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</si>
  <si>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</si>
  <si>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</si>
  <si>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</si>
  <si>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</si>
  <si>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</si>
  <si>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</si>
  <si>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</si>
  <si>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</si>
  <si>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</si>
  <si>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</si>
  <si>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</si>
  <si>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</si>
  <si>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</si>
  <si>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</si>
  <si>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</si>
  <si>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</si>
  <si>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</si>
  <si>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</si>
  <si>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</si>
  <si>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</si>
  <si>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</si>
  <si>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</si>
  <si>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</si>
  <si>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</si>
  <si>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</si>
  <si>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</si>
  <si>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</si>
  <si>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</si>
  <si>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</si>
  <si>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</si>
  <si>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</si>
  <si>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</si>
  <si>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</si>
  <si>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</si>
  <si>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</si>
  <si>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</si>
  <si>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</si>
  <si>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</si>
  <si>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</si>
  <si>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</si>
  <si>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</si>
  <si>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</si>
  <si>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</si>
  <si>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</si>
  <si>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</si>
  <si>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</si>
  <si>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</si>
  <si>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</si>
  <si>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</si>
  <si>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</si>
  <si>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</si>
  <si>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</si>
  <si>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</si>
  <si>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</si>
  <si>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</si>
  <si>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</si>
  <si>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</si>
  <si>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</si>
  <si>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</si>
  <si>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</si>
  <si>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</si>
  <si>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</si>
  <si>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</si>
  <si>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</si>
  <si>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</si>
  <si>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</si>
  <si>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</si>
  <si>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</si>
  <si>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</si>
  <si>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</si>
  <si>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</si>
  <si>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</si>
  <si>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</si>
  <si>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</si>
  <si>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</si>
  <si>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</si>
  <si>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</si>
  <si>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</si>
  <si>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</si>
  <si>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</si>
  <si>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</si>
  <si>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</si>
  <si>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</si>
  <si>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</si>
  <si>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</si>
  <si>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</si>
  <si>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</si>
  <si>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</si>
  <si>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</si>
  <si>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</si>
  <si>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</si>
  <si>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</si>
  <si>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</si>
  <si>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</si>
  <si>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</si>
  <si>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</si>
  <si>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</si>
  <si>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</si>
  <si>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</si>
  <si>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</si>
  <si>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</si>
  <si>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</si>
  <si>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</si>
  <si>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</si>
  <si>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</si>
  <si>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</si>
  <si>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</si>
  <si>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</si>
  <si>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</si>
  <si>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</si>
  <si>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</si>
  <si>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</si>
  <si>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</si>
  <si>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</si>
  <si>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</si>
  <si>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</si>
  <si>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</si>
  <si>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</si>
  <si>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</si>
  <si>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</si>
  <si>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</si>
  <si>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</si>
  <si>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</si>
  <si>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</si>
  <si>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</si>
  <si>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</si>
  <si>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</si>
  <si>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</si>
  <si>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</si>
  <si>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</si>
  <si>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</si>
  <si>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</si>
  <si>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</si>
  <si>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</si>
  <si>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</si>
  <si>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</si>
  <si>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</si>
  <si>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</si>
  <si>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</si>
  <si>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</si>
  <si>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</si>
  <si>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</si>
  <si>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</si>
  <si>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</si>
  <si>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</si>
  <si>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</si>
  <si>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</si>
  <si>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</si>
  <si>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</si>
  <si>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</si>
  <si>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</si>
  <si>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</si>
  <si>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</si>
  <si>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</si>
  <si>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</si>
  <si>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</si>
  <si>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</si>
  <si>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</si>
  <si>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</si>
  <si>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</si>
  <si>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</si>
  <si>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</si>
  <si>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</si>
  <si>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</si>
  <si>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</si>
  <si>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</si>
  <si>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</si>
  <si>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</si>
  <si>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</si>
  <si>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</si>
  <si>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</si>
  <si>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</si>
  <si>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</si>
  <si>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</si>
  <si>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</si>
  <si>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</si>
  <si>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</si>
  <si>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</si>
  <si>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</si>
  <si>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</si>
  <si>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</si>
  <si>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</si>
  <si>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</si>
  <si>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</si>
  <si>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</si>
  <si>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</si>
  <si>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</si>
  <si>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</si>
  <si>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</si>
  <si>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</si>
  <si>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</si>
  <si>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</si>
  <si>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</si>
  <si>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</si>
  <si>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</si>
  <si>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</si>
  <si>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</si>
  <si>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</si>
  <si>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</si>
  <si>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</si>
  <si>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</si>
  <si>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</si>
  <si>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</si>
  <si>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</si>
  <si>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</si>
  <si>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</si>
  <si>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</si>
  <si>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</si>
  <si>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</si>
  <si>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</si>
  <si>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</si>
  <si>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</si>
  <si>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</si>
  <si>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</si>
  <si>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</si>
  <si>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</si>
  <si>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</si>
  <si>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</si>
  <si>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</si>
  <si>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</si>
  <si>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</si>
  <si>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</si>
  <si>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</si>
  <si>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</si>
  <si>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</si>
  <si>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</si>
  <si>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</si>
  <si>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</si>
  <si>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</si>
  <si>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</si>
  <si>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</si>
  <si>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</si>
  <si>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</si>
  <si>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</si>
  <si>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</si>
  <si>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</si>
  <si>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</si>
  <si>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</si>
  <si>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</si>
  <si>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</si>
  <si>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</si>
  <si>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</si>
  <si>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</si>
  <si>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</si>
  <si>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</si>
  <si>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</si>
  <si>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</si>
  <si>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</si>
  <si>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</si>
  <si>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</si>
  <si>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</si>
  <si>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</si>
  <si>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</si>
  <si>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</si>
  <si>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</si>
  <si>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</si>
  <si>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</si>
  <si>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</si>
  <si>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</si>
  <si>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</si>
  <si>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</si>
  <si>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</si>
  <si>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</si>
  <si>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</si>
  <si>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</si>
  <si>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</si>
  <si>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</si>
  <si>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</si>
  <si>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</si>
  <si>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</si>
  <si>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</si>
  <si>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</si>
  <si>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</si>
  <si>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</si>
  <si>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</si>
  <si>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</si>
  <si>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</si>
  <si>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</si>
  <si>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</si>
  <si>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</si>
  <si>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</si>
  <si>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</si>
  <si>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</si>
  <si>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</si>
  <si>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</si>
  <si>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</si>
  <si>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</si>
  <si>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</si>
  <si>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</si>
  <si>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</si>
  <si>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</si>
  <si>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</si>
  <si>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</si>
  <si>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</si>
  <si>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</si>
  <si>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</si>
  <si>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</si>
  <si>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</si>
  <si>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</si>
  <si>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</si>
  <si>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</si>
  <si>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</si>
  <si>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</si>
  <si>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</si>
  <si>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</si>
  <si>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</si>
  <si>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</si>
  <si>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</si>
  <si>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</si>
  <si>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</si>
  <si>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</si>
  <si>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</si>
  <si>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</si>
  <si>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</si>
  <si>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</si>
  <si>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</si>
  <si>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</si>
  <si>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</si>
  <si>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</si>
  <si>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</si>
  <si>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</si>
  <si>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</si>
  <si>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</si>
  <si>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</si>
  <si>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</si>
  <si>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</si>
  <si>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</si>
  <si>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</si>
  <si>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</si>
  <si>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</si>
  <si>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</si>
  <si>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</si>
  <si>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</si>
  <si>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</si>
  <si>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</si>
  <si>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</si>
  <si>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</si>
  <si>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</si>
  <si>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</si>
  <si>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</si>
  <si>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</si>
  <si>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</si>
  <si>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</si>
  <si>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</si>
  <si>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</si>
  <si>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</si>
  <si>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</si>
  <si>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</si>
  <si>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</si>
  <si>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</si>
  <si>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</si>
  <si>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</si>
  <si>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</si>
  <si>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</si>
  <si>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</si>
  <si>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</si>
  <si>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</si>
  <si>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</si>
  <si>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</si>
  <si>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</si>
  <si>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</si>
  <si>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</si>
  <si>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</si>
  <si>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</si>
  <si>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</si>
  <si>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</si>
  <si>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</si>
  <si>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</si>
  <si>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</si>
  <si>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</si>
  <si>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</si>
  <si>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</si>
  <si>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</si>
  <si>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</si>
  <si>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</si>
  <si>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</si>
  <si>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</si>
  <si>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</si>
  <si>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</si>
  <si>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</si>
  <si>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</si>
  <si>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</si>
  <si>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</si>
  <si>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</si>
  <si>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</si>
  <si>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</si>
  <si>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</si>
  <si>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</si>
  <si>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</si>
  <si>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</si>
  <si>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</si>
  <si>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</si>
  <si>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</si>
  <si>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</si>
  <si>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</si>
  <si>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</si>
  <si>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</si>
  <si>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</si>
  <si>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</si>
  <si>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</si>
  <si>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</si>
  <si>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</si>
  <si>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</si>
  <si>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</si>
  <si>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</si>
  <si>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</si>
  <si>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</si>
  <si>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</si>
  <si>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</si>
  <si>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</si>
  <si>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</si>
  <si>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</si>
  <si>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</si>
  <si>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</si>
  <si>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</si>
  <si>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</si>
  <si>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</si>
  <si>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</si>
  <si>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</si>
  <si>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</si>
  <si>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</si>
  <si>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</si>
  <si>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</si>
  <si>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</si>
  <si>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</si>
  <si>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</si>
  <si>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</si>
  <si>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</si>
  <si>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</si>
  <si>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</si>
  <si>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</si>
  <si>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</si>
  <si>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</si>
  <si>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</si>
  <si>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</si>
  <si>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</si>
  <si>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</si>
  <si>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</si>
  <si>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</si>
  <si>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</si>
  <si>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</si>
  <si>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</si>
  <si>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</si>
  <si>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</si>
  <si>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</si>
  <si>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</si>
  <si>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</si>
  <si>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</si>
  <si>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</si>
  <si>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</si>
  <si>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</si>
  <si>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</si>
  <si>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</si>
  <si>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</si>
  <si>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</si>
  <si>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</si>
  <si>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</si>
  <si>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</si>
  <si>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</si>
  <si>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</si>
  <si>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</si>
  <si>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</si>
  <si>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</si>
  <si>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</si>
  <si>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</si>
  <si>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</si>
  <si>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</si>
  <si>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</si>
  <si>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</si>
  <si>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</si>
  <si>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</si>
  <si>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</si>
  <si>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</si>
  <si>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</si>
  <si>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</si>
  <si>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</si>
  <si>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</si>
  <si>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</si>
  <si>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</si>
  <si>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</si>
  <si>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</si>
  <si>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</si>
  <si>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</si>
  <si>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</si>
  <si>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</si>
  <si>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</si>
  <si>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</si>
  <si>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</si>
  <si>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</si>
  <si>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</si>
  <si>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</si>
  <si>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</si>
  <si>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</si>
  <si>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</si>
  <si>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</si>
  <si>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</si>
  <si>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</si>
  <si>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</si>
  <si>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</si>
  <si>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</si>
  <si>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</si>
  <si>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</si>
  <si>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</si>
  <si>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</si>
  <si>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</si>
  <si>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</si>
  <si>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</si>
  <si>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</si>
  <si>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</si>
  <si>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</si>
  <si>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</si>
  <si>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</si>
  <si>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</si>
  <si>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</si>
  <si>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</si>
  <si>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</si>
  <si>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</si>
  <si>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</si>
  <si>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</si>
  <si>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</si>
  <si>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</si>
  <si>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</si>
  <si>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</si>
  <si>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</si>
  <si>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</si>
  <si>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</si>
  <si>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</si>
  <si>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</si>
  <si>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</si>
  <si>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</si>
  <si>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</si>
  <si>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</si>
  <si>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</si>
  <si>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</si>
  <si>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</si>
  <si>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</si>
  <si>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</si>
  <si>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</si>
  <si>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</si>
  <si>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</si>
  <si>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</si>
  <si>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</si>
  <si>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</si>
  <si>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</si>
  <si>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</si>
  <si>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</si>
  <si>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</si>
  <si>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</si>
  <si>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</si>
  <si>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</si>
  <si>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</si>
  <si>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</si>
  <si>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</si>
  <si>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</si>
  <si>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</si>
  <si>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</si>
  <si>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</si>
  <si>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</si>
  <si>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</si>
  <si>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</si>
  <si>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</si>
  <si>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</si>
  <si>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</si>
  <si>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</si>
  <si>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</si>
  <si>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</si>
  <si>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</si>
  <si>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</si>
  <si>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</si>
  <si>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</si>
  <si>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</si>
  <si>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</si>
  <si>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</si>
  <si>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</si>
  <si>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</si>
  <si>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</si>
  <si>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</si>
  <si>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</si>
  <si>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</si>
  <si>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</si>
  <si>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</si>
  <si>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</si>
  <si>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</si>
  <si>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</si>
  <si>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</si>
  <si>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</si>
  <si>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</si>
  <si>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</si>
  <si>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</si>
  <si>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</si>
  <si>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</si>
  <si>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</si>
  <si>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</si>
  <si>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</si>
  <si>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</si>
  <si>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</si>
  <si>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</si>
  <si>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</si>
  <si>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</si>
  <si>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</si>
  <si>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</si>
  <si>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</si>
  <si>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</si>
  <si>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</si>
  <si>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</si>
  <si>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</si>
  <si>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</si>
  <si>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</si>
  <si>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</si>
  <si>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</si>
  <si>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</si>
  <si>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</si>
  <si>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</si>
  <si>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</si>
  <si>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</si>
  <si>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</si>
  <si>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</si>
  <si>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</si>
  <si>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</si>
  <si>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</si>
  <si>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</si>
  <si>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</si>
  <si>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</si>
  <si>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</si>
  <si>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</si>
  <si>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</si>
  <si>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</si>
  <si>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</si>
  <si>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</si>
  <si>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</si>
  <si>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</si>
  <si>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</si>
  <si>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</si>
  <si>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</si>
  <si>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</si>
  <si>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</si>
  <si>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</si>
  <si>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</si>
  <si>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</si>
  <si>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</si>
  <si>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</si>
  <si>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</si>
  <si>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</si>
  <si>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</si>
  <si>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</si>
  <si>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</si>
  <si>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</si>
  <si>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</si>
  <si>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</si>
  <si>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</si>
  <si>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</si>
  <si>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</si>
  <si>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</si>
  <si>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</si>
  <si>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</si>
  <si>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</si>
  <si>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</si>
  <si>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</si>
  <si>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</si>
  <si>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</si>
  <si>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</si>
  <si>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</si>
  <si>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</si>
  <si>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</si>
  <si>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</si>
  <si>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</si>
  <si>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</si>
  <si>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</si>
  <si>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</si>
  <si>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</si>
  <si>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</si>
  <si>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</si>
  <si>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</si>
  <si>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</si>
  <si>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</si>
  <si>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</si>
  <si>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</si>
  <si>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</si>
  <si>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</si>
  <si>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</si>
  <si>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</si>
  <si>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</si>
  <si>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</si>
  <si>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</si>
  <si>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</si>
  <si>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</si>
  <si>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</si>
  <si>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</si>
  <si>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</si>
  <si>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</si>
  <si>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</si>
  <si>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</si>
  <si>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</si>
  <si>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</si>
  <si>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</si>
  <si>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</si>
  <si>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</si>
  <si>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</si>
  <si>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</si>
  <si>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</si>
  <si>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</si>
  <si>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</si>
  <si>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</si>
  <si>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</si>
  <si>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</si>
  <si>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</si>
  <si>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</si>
  <si>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</si>
  <si>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</si>
  <si>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</si>
  <si>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</si>
  <si>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</si>
  <si>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</si>
  <si>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</si>
  <si>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</si>
  <si>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</si>
  <si>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</si>
  <si>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</si>
  <si>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</si>
  <si>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</si>
  <si>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</si>
  <si>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</si>
  <si>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</si>
  <si>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</si>
  <si>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</si>
  <si>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</si>
  <si>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</si>
  <si>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</si>
  <si>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</si>
  <si>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</si>
  <si>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</si>
  <si>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</si>
  <si>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</si>
  <si>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</si>
  <si>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</si>
  <si>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</si>
  <si>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</si>
  <si>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</si>
  <si>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</si>
  <si>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</si>
  <si>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</si>
  <si>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</si>
  <si>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</si>
  <si>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</si>
  <si>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</si>
  <si>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</si>
  <si>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</si>
  <si>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</si>
  <si>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</si>
  <si>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</si>
  <si>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</si>
  <si>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</si>
  <si>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</si>
  <si>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</si>
  <si>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</si>
  <si>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</si>
  <si>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</si>
  <si>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</si>
  <si>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</si>
  <si>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</si>
  <si>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</si>
  <si>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</si>
  <si>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</si>
  <si>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</si>
  <si>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</si>
  <si>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</si>
  <si>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</si>
  <si>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</si>
  <si>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</si>
  <si>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</si>
  <si>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</si>
  <si>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</si>
  <si>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</si>
  <si>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</si>
  <si>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</si>
  <si>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</si>
  <si>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</si>
  <si>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</si>
  <si>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</si>
  <si>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</si>
  <si>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</si>
  <si>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</si>
  <si>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</si>
  <si>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</si>
  <si>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</si>
  <si>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</si>
  <si>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</si>
  <si>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</si>
  <si>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</si>
  <si>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</si>
  <si>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</si>
  <si>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</si>
  <si>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</si>
  <si>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</si>
  <si>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</si>
  <si>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</si>
  <si>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</si>
  <si>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</si>
  <si>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</si>
  <si>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</si>
  <si>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</si>
  <si>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</si>
  <si>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</si>
  <si>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</si>
  <si>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</si>
  <si>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</si>
  <si>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</si>
  <si>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</si>
  <si>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</si>
  <si>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</si>
  <si>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</si>
  <si>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</si>
  <si>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</si>
  <si>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</si>
  <si>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</si>
  <si>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</si>
  <si>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</si>
  <si>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</si>
  <si>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</si>
  <si>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</si>
  <si>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</si>
  <si>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</si>
  <si>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</si>
  <si>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</si>
  <si>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</si>
  <si>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</si>
  <si>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</si>
  <si>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</si>
  <si>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</si>
  <si>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</si>
  <si>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</si>
  <si>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</si>
  <si>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</si>
  <si>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</si>
  <si>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</si>
  <si>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</si>
  <si>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</si>
  <si>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</si>
  <si>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</si>
  <si>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</si>
  <si>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</si>
  <si>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</si>
  <si>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</si>
  <si>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</si>
  <si>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</si>
  <si>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</si>
  <si>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</si>
  <si>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</si>
  <si>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</si>
  <si>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</si>
  <si>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</si>
  <si>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</si>
  <si>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</si>
  <si>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</si>
  <si>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</si>
  <si>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</si>
  <si>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</si>
  <si>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</si>
  <si>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</si>
  <si>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</si>
  <si>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</si>
  <si>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</si>
  <si>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</si>
  <si>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</si>
  <si>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</si>
  <si>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</si>
  <si>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</si>
  <si>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</si>
  <si>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</si>
  <si>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</si>
  <si>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</si>
  <si>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</si>
  <si>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</si>
  <si>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</si>
  <si>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</si>
  <si>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</si>
  <si>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</si>
  <si>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</si>
  <si>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</si>
  <si>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</si>
  <si>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</si>
  <si>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</si>
  <si>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</si>
  <si>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</si>
  <si>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</si>
  <si>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</si>
  <si>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</si>
  <si>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</si>
  <si>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</si>
  <si>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</si>
  <si>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</si>
  <si>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</si>
  <si>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</si>
  <si>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</si>
  <si>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</si>
  <si>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</si>
  <si>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</si>
  <si>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</si>
  <si>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</si>
  <si>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</si>
  <si>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</si>
  <si>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</si>
  <si>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</si>
  <si>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</si>
  <si>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</si>
  <si>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</si>
  <si>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</si>
  <si>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</si>
  <si>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</si>
  <si>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</si>
  <si>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</si>
  <si>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</si>
  <si>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</si>
  <si>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</si>
  <si>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</si>
  <si>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</si>
  <si>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</si>
  <si>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</si>
  <si>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</si>
  <si>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</si>
  <si>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</si>
  <si>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</si>
  <si>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</si>
  <si>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</si>
  <si>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</si>
  <si>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</si>
  <si>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</si>
  <si>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</si>
  <si>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</si>
  <si>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</si>
  <si>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</si>
  <si>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</si>
  <si>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</si>
  <si>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</si>
  <si>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</si>
  <si>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</si>
  <si>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</si>
  <si>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</si>
  <si>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</si>
  <si>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</si>
  <si>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</si>
  <si>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</si>
  <si>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</si>
  <si>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</si>
  <si>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</si>
  <si>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</si>
  <si>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</si>
  <si>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</si>
  <si>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</si>
  <si>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</si>
  <si>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</si>
  <si>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</si>
  <si>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</si>
  <si>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</si>
  <si>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</si>
  <si>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</si>
  <si>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</si>
  <si>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</si>
  <si>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</si>
  <si>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</si>
  <si>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</si>
  <si>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</si>
  <si>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</si>
  <si>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</si>
  <si>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</si>
  <si>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</si>
  <si>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</si>
  <si>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</si>
  <si>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</si>
  <si>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</si>
  <si>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</si>
  <si>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</si>
  <si>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</si>
  <si>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</si>
  <si>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</si>
  <si>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</si>
  <si>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</si>
  <si>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</si>
  <si>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</si>
  <si>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</si>
  <si>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</si>
  <si>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</si>
  <si>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</si>
  <si>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</si>
  <si>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</si>
  <si>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</si>
  <si>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</si>
  <si>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</si>
  <si>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</si>
  <si>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</si>
  <si>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</si>
  <si>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</si>
  <si>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</si>
  <si>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</si>
  <si>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</si>
  <si>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</si>
  <si>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</si>
  <si>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</si>
  <si>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</si>
  <si>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</si>
  <si>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</si>
  <si>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</si>
  <si>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</si>
  <si>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</si>
  <si>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</si>
  <si>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</si>
  <si>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</si>
  <si>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</si>
  <si>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</si>
  <si>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</si>
  <si>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</si>
  <si>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</si>
  <si>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</si>
  <si>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</si>
  <si>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</si>
  <si>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</si>
  <si>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</si>
  <si>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</si>
  <si>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</si>
  <si>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</si>
  <si>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</si>
  <si>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</si>
  <si>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</si>
  <si>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</si>
  <si>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</si>
  <si>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</si>
  <si>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</si>
  <si>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</si>
  <si>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</si>
  <si>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</si>
  <si>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</si>
  <si>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</si>
  <si>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</si>
  <si>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</si>
  <si>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</si>
  <si>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</si>
  <si>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</si>
  <si>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</si>
  <si>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</si>
  <si>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</si>
  <si>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</si>
  <si>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</si>
  <si>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</si>
  <si>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</si>
  <si>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</si>
  <si>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</si>
  <si>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</si>
  <si>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</si>
  <si>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</si>
  <si>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</si>
  <si>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</si>
  <si>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</si>
  <si>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</si>
  <si>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</si>
  <si>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</si>
  <si>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</si>
  <si>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</si>
  <si>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</si>
  <si>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</si>
  <si>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</si>
  <si>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</si>
  <si>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</si>
  <si>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</si>
  <si>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</si>
  <si>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</si>
  <si>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</si>
  <si>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</si>
  <si>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</si>
  <si>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</si>
  <si>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</si>
  <si>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</si>
  <si>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</si>
  <si>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</si>
  <si>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</si>
  <si>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</si>
  <si>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</si>
  <si>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</si>
  <si>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</si>
  <si>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</si>
  <si>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</si>
  <si>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</si>
  <si>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</si>
  <si>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</si>
  <si>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</si>
  <si>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</si>
  <si>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</si>
  <si>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</si>
  <si>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</si>
  <si>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</si>
  <si>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</si>
  <si>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</si>
  <si>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</si>
  <si>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</si>
  <si>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</si>
  <si>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</si>
  <si>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</si>
  <si>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</si>
  <si>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</si>
  <si>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</si>
  <si>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</si>
  <si>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</si>
  <si>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</si>
  <si>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</si>
  <si>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</si>
  <si>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</si>
  <si>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</si>
  <si>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</si>
  <si>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</si>
  <si>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</si>
  <si>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</si>
  <si>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</si>
  <si>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</si>
  <si>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</si>
  <si>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</si>
  <si>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</si>
  <si>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</si>
  <si>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</si>
  <si>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</si>
  <si>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</si>
  <si>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</si>
  <si>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</si>
  <si>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</si>
  <si>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</si>
  <si>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</si>
  <si>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</si>
  <si>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</si>
  <si>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</si>
  <si>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</si>
  <si>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</si>
  <si>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</si>
  <si>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</si>
  <si>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</si>
  <si>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</si>
  <si>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</si>
  <si>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</si>
  <si>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</si>
  <si>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</si>
  <si>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</si>
  <si>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</si>
  <si>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</si>
  <si>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</si>
  <si>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</si>
  <si>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</si>
  <si>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</si>
  <si>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</si>
  <si>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</si>
  <si>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</si>
  <si>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</si>
  <si>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</si>
  <si>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</si>
  <si>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</si>
  <si>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</si>
  <si>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</si>
  <si>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</si>
  <si>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</si>
  <si>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</si>
  <si>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</si>
  <si>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</si>
  <si>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</si>
  <si>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</si>
  <si>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</si>
  <si>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</si>
  <si>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</si>
  <si>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</si>
  <si>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</si>
  <si>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</si>
  <si>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</si>
  <si>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</si>
  <si>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</si>
  <si>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</si>
  <si>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</si>
  <si>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</si>
  <si>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</si>
  <si>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</si>
  <si>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</si>
  <si>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</si>
  <si>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</si>
  <si>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</si>
  <si>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</si>
  <si>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</si>
  <si>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</si>
  <si>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</si>
  <si>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</si>
  <si>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</si>
  <si>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</si>
  <si>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</si>
  <si>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</si>
  <si>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</si>
  <si>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</si>
  <si>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</si>
  <si>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</si>
  <si>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</si>
  <si>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</si>
  <si>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</si>
  <si>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</si>
  <si>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</si>
  <si>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</si>
  <si>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</si>
  <si>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</si>
  <si>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</si>
  <si>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</si>
  <si>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</si>
  <si>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</si>
  <si>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</si>
  <si>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</si>
  <si>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</si>
  <si>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</si>
  <si>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</si>
  <si>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</si>
  <si>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</si>
  <si>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</si>
  <si>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</si>
  <si>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</si>
  <si>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</si>
  <si>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</si>
  <si>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</si>
  <si>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</si>
  <si>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</si>
  <si>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</si>
  <si>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</si>
  <si>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</si>
  <si>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</si>
  <si>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</si>
  <si>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</si>
  <si>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</si>
  <si>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</si>
  <si>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</si>
  <si>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</si>
  <si>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</si>
  <si>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</si>
  <si>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</si>
  <si>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</si>
  <si>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</si>
  <si>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</si>
  <si>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</si>
  <si>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</si>
  <si>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</si>
  <si>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</si>
  <si>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</si>
  <si>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</si>
  <si>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</si>
  <si>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</si>
  <si>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</si>
  <si>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</si>
  <si>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</si>
  <si>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</si>
  <si>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</si>
  <si>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</si>
  <si>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</si>
  <si>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</si>
  <si>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</si>
  <si>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</si>
  <si>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</si>
  <si>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</si>
  <si>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</si>
  <si>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</si>
  <si>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</si>
  <si>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</si>
  <si>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</si>
  <si>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</si>
  <si>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</si>
  <si>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</si>
  <si>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</si>
  <si>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</si>
  <si>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</si>
  <si>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</si>
  <si>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</si>
  <si>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</si>
  <si>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</si>
  <si>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</si>
  <si>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</si>
  <si>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</si>
  <si>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</si>
  <si>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</si>
  <si>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</si>
  <si>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</si>
  <si>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</si>
  <si>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</si>
  <si>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</si>
  <si>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</si>
  <si>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</si>
  <si>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</si>
  <si>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</si>
  <si>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</si>
  <si>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</si>
  <si>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</si>
  <si>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</si>
  <si>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</si>
  <si>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</si>
  <si>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</si>
  <si>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</si>
  <si>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</si>
  <si>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</si>
  <si>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</si>
  <si>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</si>
  <si>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</si>
  <si>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</si>
  <si>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</si>
  <si>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</si>
  <si>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</si>
  <si>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</si>
  <si>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</si>
  <si>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</si>
  <si>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</si>
  <si>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</si>
  <si>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</si>
  <si>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</si>
  <si>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</si>
  <si>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</si>
  <si>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</si>
  <si>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</si>
  <si>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</si>
  <si>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</si>
  <si>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</si>
  <si>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</si>
  <si>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</si>
  <si>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</si>
  <si>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</si>
  <si>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</si>
  <si>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</si>
  <si>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</si>
  <si>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</si>
  <si>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</si>
  <si>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</si>
  <si>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</si>
  <si>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</si>
  <si>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</si>
  <si>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</si>
  <si>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</si>
  <si>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</si>
  <si>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</si>
  <si>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</si>
  <si>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</si>
  <si>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</si>
  <si>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</si>
  <si>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</si>
  <si>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</si>
  <si>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</si>
  <si>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</si>
  <si>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</si>
  <si>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</si>
  <si>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</si>
  <si>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</si>
  <si>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</si>
  <si>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</si>
  <si>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</si>
  <si>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</si>
  <si>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</si>
  <si>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</si>
  <si>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</si>
  <si>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</si>
  <si>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</si>
  <si>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</si>
  <si>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</si>
  <si>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</si>
  <si>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</si>
  <si>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</si>
  <si>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</si>
  <si>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</si>
  <si>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</si>
  <si>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</si>
  <si>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</si>
  <si>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</si>
  <si>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</si>
  <si>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</si>
  <si>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</si>
  <si>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</si>
  <si>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</si>
  <si>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</si>
  <si>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</si>
  <si>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</si>
  <si>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</si>
  <si>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</si>
  <si>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</si>
  <si>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</si>
  <si>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</si>
  <si>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</si>
  <si>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</si>
  <si>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</si>
  <si>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</si>
  <si>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</si>
  <si>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</si>
  <si>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</si>
  <si>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</si>
  <si>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</si>
  <si>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</si>
  <si>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</si>
  <si>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</si>
  <si>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</si>
  <si>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</si>
  <si>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</si>
  <si>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</si>
  <si>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</si>
  <si>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</si>
  <si>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</si>
  <si>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</si>
  <si>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</si>
  <si>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</si>
  <si>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</si>
  <si>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</si>
  <si>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</si>
  <si>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</si>
  <si>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</si>
  <si>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</si>
  <si>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</si>
  <si>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</si>
  <si>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</si>
  <si>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</si>
  <si>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</si>
  <si>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</si>
  <si>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</si>
  <si>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</si>
  <si>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</si>
  <si>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</si>
  <si>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</si>
  <si>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</si>
  <si>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</si>
  <si>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</si>
  <si>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</si>
  <si>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</si>
  <si>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</si>
  <si>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</si>
  <si>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</si>
  <si>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</si>
  <si>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</si>
  <si>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</si>
  <si>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</si>
  <si>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</si>
  <si>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</si>
  <si>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</si>
  <si>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</si>
  <si>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</si>
  <si>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</si>
  <si>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</si>
  <si>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</si>
  <si>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</si>
  <si>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</si>
  <si>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</si>
  <si>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</si>
  <si>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</si>
  <si>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</si>
  <si>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</si>
  <si>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</si>
  <si>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</si>
  <si>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</si>
  <si>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</si>
  <si>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</si>
  <si>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</si>
  <si>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</si>
  <si>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</si>
  <si>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</si>
  <si>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</si>
  <si>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</si>
  <si>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</si>
  <si>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</si>
  <si>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</si>
  <si>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</si>
  <si>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</si>
  <si>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</si>
  <si>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</si>
  <si>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</si>
  <si>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</si>
  <si>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</si>
  <si>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</si>
  <si>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</si>
  <si>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</si>
  <si>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</si>
  <si>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</si>
  <si>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</si>
  <si>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</si>
  <si>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</si>
  <si>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</si>
  <si>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</si>
  <si>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</si>
  <si>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</si>
  <si>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</si>
  <si>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</si>
  <si>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</si>
  <si>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</si>
  <si>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</si>
  <si>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</si>
  <si>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</si>
  <si>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</si>
  <si>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</si>
  <si>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</si>
  <si>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</si>
  <si>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</si>
  <si>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</si>
  <si>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</si>
  <si>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</si>
  <si>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</si>
  <si>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</si>
  <si>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</si>
  <si>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</si>
  <si>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</si>
  <si>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</si>
  <si>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</si>
  <si>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</si>
  <si>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</si>
  <si>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</si>
  <si>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</si>
  <si>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</si>
  <si>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</si>
  <si>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</si>
  <si>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</si>
  <si>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</si>
  <si>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</si>
  <si>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</si>
  <si>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</si>
  <si>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</si>
  <si>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</si>
  <si>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</si>
  <si>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</si>
  <si>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</si>
  <si>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</si>
  <si>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</si>
  <si>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</si>
  <si>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</si>
  <si>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</si>
  <si>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</si>
  <si>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</si>
  <si>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</si>
  <si>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</si>
  <si>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</si>
  <si>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</si>
  <si>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</si>
  <si>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</si>
  <si>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</si>
  <si>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</si>
  <si>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</si>
  <si>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</si>
  <si>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</si>
  <si>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</si>
  <si>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</si>
  <si>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</si>
  <si>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</si>
  <si>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</si>
  <si>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</si>
  <si>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</si>
  <si>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</si>
  <si>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</si>
  <si>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</si>
  <si>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</si>
  <si>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</si>
  <si>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</si>
  <si>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</si>
  <si>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</si>
  <si>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</si>
  <si>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</si>
  <si>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</si>
  <si>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</si>
  <si>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</si>
  <si>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</si>
  <si>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</si>
  <si>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</si>
  <si>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</si>
  <si>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</si>
  <si>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</si>
  <si>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</si>
  <si>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</si>
  <si>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</si>
  <si>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</si>
  <si>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</si>
  <si>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</si>
  <si>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</si>
  <si>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</si>
  <si>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</si>
  <si>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</si>
  <si>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</si>
  <si>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</si>
  <si>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</si>
  <si>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</si>
  <si>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</si>
  <si>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</si>
  <si>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</si>
  <si>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</si>
  <si>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</si>
  <si>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</si>
  <si>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</si>
  <si>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</si>
  <si>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</si>
  <si>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</si>
  <si>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</si>
  <si>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</si>
  <si>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</si>
  <si>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</si>
  <si>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</si>
  <si>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</si>
  <si>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</si>
  <si>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</si>
  <si>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</si>
  <si>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</si>
  <si>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</si>
  <si>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</si>
  <si>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</si>
  <si>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</si>
  <si>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</si>
  <si>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</si>
  <si>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</si>
  <si>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</si>
  <si>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</si>
  <si>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</si>
  <si>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</si>
  <si>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</si>
  <si>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</si>
  <si>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</si>
  <si>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</si>
  <si>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</si>
  <si>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</si>
  <si>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</si>
  <si>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</si>
  <si>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</si>
  <si>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</si>
  <si>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</si>
  <si>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</si>
  <si>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</si>
  <si>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</si>
  <si>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</si>
  <si>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</si>
  <si>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</si>
  <si>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</si>
  <si>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</si>
  <si>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</si>
  <si>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</si>
  <si>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</si>
  <si>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</si>
  <si>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</si>
  <si>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</si>
  <si>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</si>
  <si>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</si>
  <si>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</si>
  <si>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</si>
  <si>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</si>
  <si>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</si>
  <si>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</si>
  <si>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</si>
  <si>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</si>
  <si>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</si>
  <si>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</si>
  <si>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</si>
  <si>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</si>
  <si>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</si>
  <si>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</si>
  <si>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</si>
  <si>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</si>
  <si>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</si>
  <si>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</si>
  <si>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</si>
  <si>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</si>
  <si>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</si>
  <si>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</si>
  <si>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</si>
  <si>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</si>
  <si>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</si>
  <si>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</si>
  <si>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</si>
  <si>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</si>
  <si>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</si>
  <si>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</si>
  <si>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</si>
  <si>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</si>
  <si>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</si>
  <si>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</si>
  <si>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</si>
  <si>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</si>
  <si>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</si>
  <si>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</si>
  <si>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</si>
  <si>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</si>
  <si>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</si>
  <si>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</si>
  <si>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</si>
  <si>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</si>
  <si>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</si>
  <si>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</si>
  <si>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</si>
  <si>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</si>
  <si>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</si>
  <si>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</si>
  <si>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</si>
  <si>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</si>
  <si>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</si>
  <si>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</si>
  <si>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</si>
  <si>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</si>
  <si>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</si>
  <si>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</si>
  <si>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</si>
  <si>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</si>
  <si>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</si>
  <si>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</si>
  <si>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</si>
  <si>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</si>
  <si>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</si>
  <si>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</si>
  <si>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</si>
  <si>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</si>
  <si>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</si>
  <si>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</si>
  <si>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</si>
  <si>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</si>
  <si>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</si>
  <si>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</si>
  <si>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</si>
  <si>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</si>
  <si>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</si>
  <si>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</si>
  <si>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</si>
  <si>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</si>
  <si>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</si>
  <si>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</si>
  <si>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</si>
  <si>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</si>
  <si>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</si>
  <si>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</si>
  <si>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</si>
  <si>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</si>
  <si>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</si>
  <si>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</si>
  <si>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</si>
  <si>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</si>
  <si>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</si>
  <si>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</si>
  <si>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</si>
  <si>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</si>
  <si>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</si>
  <si>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</si>
  <si>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</si>
  <si>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</si>
  <si>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</si>
  <si>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</si>
  <si>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</si>
  <si>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</si>
  <si>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</si>
  <si>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</si>
  <si>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</si>
  <si>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</si>
  <si>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</si>
  <si>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</si>
  <si>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</si>
  <si>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</si>
  <si>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</si>
  <si>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</si>
  <si>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</si>
  <si>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</si>
  <si>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</si>
  <si>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</si>
  <si>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</si>
  <si>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</si>
  <si>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</si>
  <si>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</si>
  <si>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</si>
  <si>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</si>
  <si>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</si>
  <si>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</si>
  <si>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</si>
  <si>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</si>
  <si>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</si>
  <si>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</si>
  <si>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</si>
  <si>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</si>
  <si>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</si>
  <si>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</si>
  <si>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</si>
  <si>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</si>
  <si>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</si>
  <si>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</si>
  <si>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</si>
  <si>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</si>
  <si>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</si>
  <si>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</si>
  <si>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</si>
  <si>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</si>
  <si>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</si>
  <si>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</si>
  <si>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</si>
  <si>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</si>
  <si>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</si>
  <si>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</si>
  <si>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</si>
  <si>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</si>
  <si>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</si>
  <si>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</si>
  <si>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</si>
  <si>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</si>
  <si>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</si>
  <si>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</si>
  <si>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</si>
  <si>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</si>
  <si>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</si>
  <si>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</si>
  <si>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</si>
  <si>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</si>
  <si>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</si>
  <si>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</si>
  <si>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</si>
  <si>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</si>
  <si>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</si>
  <si>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</si>
  <si>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</si>
  <si>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</si>
  <si>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</si>
  <si>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</si>
  <si>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</si>
  <si>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</si>
  <si>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</si>
  <si>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</si>
  <si>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</si>
  <si>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</si>
  <si>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</si>
  <si>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</si>
  <si>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</si>
  <si>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</si>
  <si>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</si>
  <si>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</si>
  <si>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</si>
  <si>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</si>
  <si>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</si>
  <si>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</si>
  <si>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</si>
  <si>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</si>
  <si>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</si>
  <si>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</si>
  <si>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</si>
  <si>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</si>
  <si>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</si>
  <si>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</si>
  <si>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</si>
  <si>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</si>
  <si>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</si>
  <si>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</si>
  <si>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</si>
  <si>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</si>
  <si>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</si>
  <si>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</si>
  <si>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</si>
  <si>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</si>
  <si>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</si>
  <si>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</si>
  <si>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</si>
  <si>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</si>
  <si>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</si>
  <si>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</si>
  <si>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</si>
  <si>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</si>
  <si>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</si>
  <si>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</si>
  <si>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</si>
  <si>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</si>
  <si>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</si>
  <si>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</si>
  <si>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</si>
  <si>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</si>
  <si>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</si>
  <si>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</si>
  <si>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</si>
  <si>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</si>
  <si>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</si>
  <si>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</si>
  <si>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</si>
  <si>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</si>
  <si>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</si>
  <si>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</si>
  <si>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</si>
  <si>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</si>
  <si>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</si>
  <si>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</si>
  <si>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</si>
  <si>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</si>
  <si>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</si>
  <si>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</si>
  <si>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</si>
  <si>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</si>
  <si>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</si>
  <si>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</si>
  <si>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</si>
  <si>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</si>
  <si>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</si>
  <si>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</si>
  <si>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</si>
  <si>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</si>
  <si>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</si>
  <si>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</si>
  <si>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</si>
  <si>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</si>
  <si>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</si>
  <si>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</si>
  <si>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</si>
  <si>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</si>
  <si>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</si>
  <si>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</si>
  <si>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</si>
  <si>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</si>
  <si>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</si>
  <si>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</si>
  <si>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</si>
  <si>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</si>
  <si>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</si>
  <si>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</si>
  <si>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</si>
  <si>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</si>
  <si>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</si>
  <si>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</si>
  <si>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</si>
  <si>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</si>
  <si>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</si>
  <si>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</si>
  <si>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</si>
  <si>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</si>
  <si>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</si>
  <si>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</si>
  <si>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</si>
  <si>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</si>
  <si>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</si>
  <si>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</si>
  <si>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</si>
  <si>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</si>
  <si>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</si>
  <si>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</si>
  <si>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</si>
  <si>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</si>
  <si>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</si>
  <si>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</si>
  <si>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</si>
  <si>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</si>
  <si>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</si>
  <si>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</si>
  <si>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</si>
  <si>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</si>
  <si>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</si>
  <si>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</si>
  <si>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</si>
  <si>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</si>
  <si>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</si>
  <si>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</si>
  <si>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</si>
  <si>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</si>
  <si>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</si>
  <si>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</si>
  <si>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</si>
  <si>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</si>
  <si>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</si>
  <si>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</si>
  <si>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</si>
  <si>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</si>
  <si>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</si>
  <si>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</si>
  <si>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</si>
  <si>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</si>
  <si>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</si>
  <si>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</si>
  <si>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</si>
  <si>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</si>
  <si>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</si>
  <si>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</si>
  <si>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</si>
  <si>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</si>
  <si>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</si>
  <si>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</si>
  <si>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</si>
  <si>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</si>
  <si>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</si>
  <si>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</si>
  <si>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</si>
  <si>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</si>
  <si>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</si>
  <si>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</si>
  <si>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</si>
  <si>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</si>
  <si>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</si>
  <si>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</si>
  <si>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</si>
  <si>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</si>
  <si>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</si>
  <si>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</si>
  <si>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</si>
  <si>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</si>
  <si>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</si>
  <si>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</si>
  <si>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</si>
  <si>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</si>
  <si>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</si>
  <si>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</si>
  <si>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</si>
  <si>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</si>
  <si>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</si>
  <si>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</si>
  <si>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</si>
  <si>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</si>
  <si>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</si>
  <si>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</si>
  <si>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</si>
  <si>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</si>
  <si>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</si>
  <si>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</si>
  <si>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</si>
  <si>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</si>
  <si>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</si>
  <si>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</si>
  <si>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</si>
  <si>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</si>
  <si>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</si>
  <si>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</si>
  <si>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</si>
  <si>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</si>
  <si>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</si>
  <si>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</si>
  <si>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</si>
  <si>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</si>
  <si>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</si>
  <si>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</si>
  <si>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</si>
  <si>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</si>
  <si>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</si>
  <si>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</si>
  <si>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</si>
  <si>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</si>
  <si>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</si>
  <si>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</si>
  <si>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</si>
  <si>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</si>
  <si>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</si>
  <si>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</si>
  <si>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</si>
  <si>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</si>
  <si>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</si>
  <si>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</si>
  <si>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</si>
  <si>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</si>
  <si>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</si>
  <si>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</si>
  <si>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</si>
  <si>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</si>
  <si>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</si>
  <si>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</si>
  <si>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</si>
  <si>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</si>
  <si>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</si>
  <si>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</si>
  <si>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</si>
  <si>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</si>
  <si>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</si>
  <si>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</si>
  <si>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</si>
  <si>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</si>
  <si>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</si>
  <si>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</si>
  <si>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</si>
  <si>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</si>
  <si>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</si>
  <si>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</si>
  <si>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</si>
  <si>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</si>
  <si>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</si>
  <si>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</si>
  <si>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</si>
  <si>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</si>
  <si>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</si>
  <si>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</si>
  <si>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</si>
  <si>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</si>
  <si>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</si>
  <si>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</si>
  <si>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</si>
  <si>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</si>
  <si>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</si>
  <si>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</si>
  <si>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</si>
  <si>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</si>
  <si>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</si>
  <si>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</si>
  <si>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</si>
  <si>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</si>
  <si>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</si>
  <si>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</si>
  <si>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</si>
  <si>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</si>
  <si>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</si>
  <si>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</si>
  <si>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</si>
  <si>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</si>
  <si>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</si>
  <si>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</si>
  <si>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</si>
  <si>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</si>
  <si>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</si>
  <si>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</si>
  <si>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</si>
  <si>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</si>
  <si>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</si>
  <si>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</si>
  <si>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</si>
  <si>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</si>
  <si>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</si>
  <si>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</si>
  <si>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</si>
  <si>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</si>
  <si>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</si>
  <si>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</si>
  <si>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</si>
  <si>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</si>
  <si>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</si>
  <si>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</si>
  <si>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</si>
  <si>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</si>
  <si>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</si>
  <si>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</si>
  <si>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</si>
  <si>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</si>
  <si>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</si>
  <si>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</si>
  <si>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</si>
  <si>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</si>
  <si>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</si>
  <si>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</si>
  <si>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</si>
  <si>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</si>
  <si>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</si>
  <si>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</si>
  <si>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</si>
  <si>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</si>
  <si>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</si>
  <si>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</si>
  <si>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</si>
  <si>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</si>
  <si>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</si>
  <si>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</si>
  <si>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</si>
  <si>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</si>
  <si>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</si>
  <si>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</si>
  <si>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</si>
  <si>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</si>
  <si>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</si>
  <si>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</si>
  <si>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</si>
  <si>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</si>
  <si>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</si>
  <si>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</si>
  <si>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</si>
  <si>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</si>
  <si>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</si>
  <si>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</si>
  <si>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</si>
  <si>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</si>
  <si>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</si>
  <si>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</si>
  <si>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</si>
  <si>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</si>
  <si>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</si>
  <si>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</si>
  <si>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</si>
  <si>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</si>
  <si>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</si>
  <si>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</si>
  <si>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</si>
  <si>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</si>
  <si>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</si>
  <si>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</si>
  <si>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</si>
  <si>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</si>
  <si>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</si>
  <si>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</si>
  <si>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</si>
  <si>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</si>
  <si>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</si>
  <si>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</si>
  <si>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</si>
  <si>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</si>
  <si>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</si>
  <si>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</si>
  <si>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</si>
  <si>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</si>
  <si>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</si>
  <si>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</si>
  <si>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</si>
  <si>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</si>
  <si>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</si>
  <si>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</si>
  <si>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</si>
  <si>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</si>
  <si>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</si>
  <si>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</si>
  <si>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</si>
  <si>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</si>
  <si>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</si>
  <si>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</si>
  <si>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</si>
  <si>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</si>
  <si>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</si>
  <si>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</si>
  <si>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</si>
  <si>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</si>
  <si>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</si>
  <si>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</si>
  <si>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</si>
  <si>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</si>
  <si>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</si>
  <si>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</si>
  <si>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</si>
  <si>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</si>
  <si>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</si>
  <si>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</si>
  <si>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</si>
  <si>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</si>
  <si>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</si>
  <si>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</si>
  <si>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</si>
  <si>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</si>
  <si>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</si>
  <si>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</si>
  <si>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</si>
  <si>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</si>
  <si>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</si>
  <si>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</si>
  <si>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</si>
  <si>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</si>
  <si>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</si>
  <si>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</si>
  <si>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</si>
  <si>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</si>
  <si>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</si>
  <si>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</si>
  <si>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</si>
  <si>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</si>
  <si>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</si>
  <si>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</si>
  <si>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</si>
  <si>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</si>
  <si>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</si>
  <si>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</si>
  <si>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</si>
  <si>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</si>
  <si>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</si>
  <si>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</si>
  <si>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</si>
  <si>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</si>
  <si>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</si>
  <si>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</si>
  <si>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</si>
  <si>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</si>
  <si>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</si>
  <si>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</si>
  <si>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</si>
  <si>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</si>
  <si>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</si>
  <si>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</si>
  <si>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</si>
  <si>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</si>
  <si>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</si>
  <si>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</si>
  <si>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</si>
  <si>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</si>
  <si>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</si>
  <si>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</si>
  <si>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</si>
  <si>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</si>
  <si>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</si>
  <si>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</si>
  <si>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</si>
  <si>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</si>
  <si>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</si>
  <si>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</si>
  <si>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</si>
  <si>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</si>
  <si>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</si>
  <si>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</si>
  <si>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</si>
  <si>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</si>
  <si>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</si>
  <si>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</si>
  <si>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</si>
  <si>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</si>
  <si>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</si>
  <si>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</si>
  <si>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</si>
  <si>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</si>
  <si>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</si>
  <si>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</si>
  <si>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</si>
  <si>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</si>
  <si>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</si>
  <si>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</si>
  <si>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</si>
  <si>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</si>
  <si>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</si>
  <si>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</si>
  <si>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</si>
  <si>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</si>
  <si>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</si>
  <si>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</si>
  <si>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</si>
  <si>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</si>
  <si>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</si>
  <si>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</si>
  <si>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</si>
  <si>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</si>
  <si>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</si>
  <si>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</si>
  <si>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</si>
  <si>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</si>
  <si>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</si>
  <si>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</si>
  <si>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</si>
  <si>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</si>
  <si>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</si>
  <si>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</si>
  <si>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</si>
  <si>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</si>
  <si>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</si>
  <si>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</si>
  <si>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</si>
  <si>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</si>
  <si>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</si>
  <si>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</si>
  <si>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</si>
  <si>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</si>
  <si>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</si>
  <si>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</si>
  <si>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</si>
  <si>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</si>
  <si>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</si>
  <si>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</si>
  <si>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</si>
  <si>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</si>
  <si>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</si>
  <si>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</si>
  <si>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</si>
  <si>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</si>
  <si>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</si>
  <si>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</si>
  <si>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</si>
  <si>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</si>
  <si>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</si>
  <si>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</si>
  <si>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</si>
  <si>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</si>
  <si>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</si>
  <si>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</si>
  <si>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</si>
  <si>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</si>
  <si>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</si>
  <si>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</si>
  <si>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</si>
  <si>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</si>
  <si>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</si>
  <si>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</si>
  <si>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</si>
  <si>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</si>
  <si>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</si>
  <si>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</si>
  <si>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</si>
  <si>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</si>
  <si>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</si>
  <si>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</si>
  <si>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</si>
  <si>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</si>
  <si>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</si>
  <si>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</si>
  <si>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</si>
  <si>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</si>
  <si>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</si>
  <si>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</si>
  <si>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</si>
  <si>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</si>
  <si>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</si>
  <si>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</si>
  <si>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</si>
  <si>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</si>
  <si>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</si>
  <si>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</si>
  <si>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</si>
  <si>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</si>
  <si>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</si>
  <si>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</si>
  <si>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</si>
  <si>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</si>
  <si>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</si>
  <si>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</si>
  <si>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</si>
  <si>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</si>
  <si>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</si>
  <si>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</si>
  <si>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</si>
  <si>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</si>
  <si>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</si>
  <si>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</si>
  <si>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</si>
  <si>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</si>
  <si>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</si>
  <si>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</si>
  <si>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</si>
  <si>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</si>
  <si>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</si>
  <si>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</si>
  <si>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</si>
  <si>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</si>
  <si>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</si>
  <si>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</si>
  <si>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</si>
  <si>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</si>
  <si>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</si>
  <si>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</si>
  <si>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</si>
  <si>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</si>
  <si>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</si>
  <si>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</si>
  <si>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</si>
  <si>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</si>
  <si>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</si>
  <si>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</si>
  <si>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</si>
  <si>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</si>
  <si>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</si>
  <si>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</si>
  <si>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</si>
  <si>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</si>
  <si>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</si>
  <si>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</si>
  <si>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</si>
  <si>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</si>
  <si>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</si>
  <si>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</si>
  <si>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</si>
  <si>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</si>
  <si>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</si>
  <si>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</si>
  <si>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</si>
  <si>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</si>
  <si>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</si>
  <si>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</si>
  <si>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</si>
  <si>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</si>
  <si>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</si>
  <si>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</si>
  <si>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</si>
  <si>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</si>
  <si>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</si>
  <si>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</si>
  <si>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</si>
  <si>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</si>
  <si>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</si>
  <si>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</si>
  <si>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</si>
  <si>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</si>
  <si>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</si>
  <si>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</si>
  <si>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</si>
  <si>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</si>
  <si>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</si>
  <si>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</si>
  <si>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</si>
  <si>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</si>
  <si>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</si>
  <si>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</si>
  <si>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</si>
  <si>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</si>
  <si>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</si>
  <si>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</si>
  <si>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</si>
  <si>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</si>
  <si>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</si>
  <si>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</si>
  <si>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</si>
  <si>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</si>
  <si>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</si>
  <si>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</si>
  <si>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</si>
  <si>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</si>
  <si>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</si>
  <si>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</si>
  <si>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</si>
  <si>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</si>
  <si>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</si>
  <si>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</si>
  <si>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</si>
  <si>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</si>
  <si>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</si>
  <si>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</si>
  <si>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</si>
  <si>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</si>
  <si>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</si>
  <si>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</si>
  <si>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</si>
  <si>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</si>
  <si>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</si>
  <si>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</si>
  <si>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</si>
  <si>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</si>
  <si>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</si>
  <si>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</si>
  <si>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</si>
  <si>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</si>
  <si>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</si>
  <si>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</si>
  <si>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</si>
  <si>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</si>
  <si>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</si>
  <si>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</si>
  <si>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</si>
  <si>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</si>
  <si>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</si>
  <si>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</si>
  <si>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</si>
  <si>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</si>
  <si>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</si>
  <si>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</si>
  <si>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</si>
  <si>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</si>
  <si>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</si>
  <si>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</si>
  <si>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</si>
  <si>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</si>
  <si>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</si>
  <si>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</si>
  <si>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</si>
  <si>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</si>
  <si>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</si>
  <si>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</si>
  <si>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</si>
  <si>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</si>
  <si>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</si>
  <si>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</si>
  <si>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</si>
  <si>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</si>
  <si>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</si>
  <si>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</si>
  <si>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</si>
  <si>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</si>
  <si>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</si>
  <si>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</si>
  <si>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</si>
  <si>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</si>
  <si>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</si>
  <si>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</si>
  <si>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</si>
  <si>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</si>
  <si>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</si>
  <si>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</si>
  <si>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</si>
  <si>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</si>
  <si>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</si>
  <si>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</si>
  <si>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</si>
  <si>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</si>
  <si>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</si>
  <si>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</si>
  <si>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</si>
  <si>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</si>
  <si>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</si>
  <si>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</si>
  <si>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</si>
  <si>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</si>
  <si>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</si>
  <si>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</si>
  <si>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</si>
  <si>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</si>
  <si>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</si>
  <si>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</si>
  <si>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</si>
  <si>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</si>
  <si>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</si>
  <si>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</si>
  <si>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</si>
  <si>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</si>
  <si>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</si>
  <si>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</si>
  <si>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</si>
  <si>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</si>
  <si>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</si>
  <si>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</si>
  <si>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</si>
  <si>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</si>
  <si>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</si>
  <si>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</si>
  <si>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</si>
  <si>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</si>
  <si>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</si>
  <si>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</si>
  <si>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</si>
  <si>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</si>
  <si>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</si>
  <si>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</si>
  <si>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</si>
  <si>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</si>
  <si>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</si>
  <si>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</si>
  <si>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</si>
  <si>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</si>
  <si>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</si>
  <si>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</si>
  <si>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</si>
  <si>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</si>
  <si>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</si>
  <si>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</si>
  <si>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</si>
  <si>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</si>
  <si>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</si>
  <si>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</si>
  <si>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</si>
  <si>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</si>
  <si>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</si>
  <si>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</si>
  <si>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</si>
  <si>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</si>
  <si>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</si>
  <si>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</si>
  <si>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</si>
  <si>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</si>
  <si>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</si>
  <si>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</si>
  <si>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</si>
  <si>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</si>
  <si>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</si>
  <si>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</si>
  <si>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</si>
  <si>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</si>
  <si>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</si>
  <si>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</si>
  <si>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</si>
  <si>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</si>
  <si>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</si>
  <si>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</si>
  <si>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</si>
  <si>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</si>
  <si>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</si>
  <si>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</si>
  <si>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</si>
  <si>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</si>
  <si>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</si>
  <si>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</si>
  <si>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</si>
  <si>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</si>
  <si>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</si>
  <si>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</si>
  <si>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</si>
  <si>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</si>
  <si>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</si>
  <si>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</si>
  <si>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</si>
  <si>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</si>
  <si>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</si>
  <si>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</si>
  <si>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</si>
  <si>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</si>
  <si>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</si>
  <si>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</si>
  <si>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</si>
  <si>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</si>
  <si>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</si>
  <si>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</si>
  <si>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</si>
  <si>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</si>
  <si>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</si>
  <si>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</si>
  <si>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</si>
  <si>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</si>
  <si>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</si>
  <si>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</si>
  <si>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</si>
  <si>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</si>
  <si>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</si>
  <si>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</si>
  <si>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</si>
  <si>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</si>
  <si>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</si>
  <si>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</si>
  <si>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</si>
  <si>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</si>
  <si>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</si>
  <si>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</si>
  <si>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</si>
  <si>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</si>
  <si>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</si>
  <si>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</si>
  <si>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</si>
  <si>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</si>
  <si>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</si>
  <si>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</si>
  <si>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</si>
  <si>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</si>
  <si>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</si>
  <si>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</si>
  <si>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</si>
  <si>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</si>
  <si>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</si>
  <si>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</si>
  <si>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</si>
  <si>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</si>
  <si>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</si>
  <si>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</si>
  <si>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</si>
  <si>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</si>
  <si>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</si>
  <si>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</si>
  <si>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</si>
  <si>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</si>
  <si>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</si>
  <si>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</si>
  <si>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</si>
  <si>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</si>
  <si>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</si>
  <si>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</si>
  <si>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</si>
  <si>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</si>
  <si>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</si>
  <si>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</si>
  <si>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</si>
  <si>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</si>
  <si>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</si>
  <si>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</si>
  <si>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</si>
  <si>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</si>
  <si>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</si>
  <si>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</si>
  <si>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</si>
  <si>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</si>
  <si>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</si>
  <si>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</si>
  <si>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</si>
  <si>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</si>
  <si>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</si>
  <si>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</si>
  <si>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</si>
  <si>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</si>
  <si>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</si>
  <si>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</si>
  <si>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</si>
  <si>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</si>
  <si>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</si>
  <si>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</si>
  <si>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</si>
  <si>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</si>
  <si>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</si>
  <si>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</si>
  <si>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</si>
  <si>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</si>
  <si>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</si>
  <si>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</si>
  <si>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</si>
  <si>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</si>
  <si>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</si>
  <si>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</si>
  <si>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</si>
  <si>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</si>
  <si>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</si>
  <si>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</si>
  <si>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</si>
  <si>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</si>
  <si>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</si>
  <si>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</si>
  <si>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</si>
  <si>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</si>
  <si>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</si>
  <si>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</si>
  <si>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</si>
  <si>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</si>
  <si>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</si>
  <si>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</si>
  <si>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</si>
  <si>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</si>
  <si>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</si>
  <si>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</si>
  <si>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</si>
  <si>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</si>
  <si>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</si>
  <si>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</si>
  <si>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</si>
  <si>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</si>
  <si>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</si>
  <si>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</si>
  <si>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</si>
  <si>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</si>
  <si>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</si>
  <si>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</si>
  <si>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</si>
  <si>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</si>
  <si>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</si>
  <si>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</si>
  <si>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</si>
  <si>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</si>
  <si>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</si>
  <si>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</si>
  <si>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</si>
  <si>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</si>
  <si>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</si>
  <si>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</si>
  <si>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</si>
  <si>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</si>
  <si>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</si>
  <si>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</si>
  <si>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</si>
  <si>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</si>
  <si>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</si>
  <si>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</si>
  <si>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</si>
  <si>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</si>
  <si>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</si>
  <si>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</si>
  <si>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</si>
  <si>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</si>
  <si>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</si>
  <si>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</si>
  <si>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</si>
  <si>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</si>
  <si>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</si>
  <si>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</si>
  <si>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</si>
  <si>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</si>
  <si>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</si>
  <si>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</si>
  <si>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</si>
  <si>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</si>
  <si>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</si>
  <si>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</si>
  <si>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</si>
  <si>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</si>
  <si>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</si>
  <si>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</si>
  <si>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</si>
  <si>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</si>
  <si>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</si>
  <si>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</si>
  <si>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</si>
  <si>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</si>
  <si>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</si>
  <si>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</si>
  <si>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</si>
  <si>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</si>
  <si>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</si>
  <si>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</si>
  <si>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</si>
  <si>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</si>
  <si>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</si>
  <si>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</si>
  <si>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</si>
  <si>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</si>
  <si>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</si>
  <si>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</si>
  <si>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</si>
  <si>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</si>
  <si>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</si>
  <si>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</si>
  <si>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</si>
  <si>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</si>
  <si>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</si>
  <si>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</si>
  <si>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</si>
  <si>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</si>
  <si>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</si>
  <si>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</si>
  <si>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</si>
  <si>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</si>
  <si>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</si>
  <si>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</si>
  <si>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</si>
  <si>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</si>
  <si>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</si>
  <si>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</si>
  <si>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</si>
  <si>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</si>
  <si>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</si>
  <si>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</si>
  <si>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</si>
  <si>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</si>
  <si>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</si>
  <si>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</si>
  <si>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</si>
  <si>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</si>
  <si>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</si>
  <si>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</si>
  <si>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</si>
  <si>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</si>
  <si>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</si>
  <si>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</si>
  <si>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</si>
  <si>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</si>
  <si>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</si>
  <si>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</si>
  <si>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</si>
  <si>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</si>
  <si>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</si>
  <si>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</si>
  <si>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</si>
  <si>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</si>
  <si>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</si>
  <si>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</si>
  <si>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</si>
  <si>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</si>
  <si>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</si>
  <si>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</si>
  <si>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</si>
  <si>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</si>
  <si>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</si>
  <si>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</si>
  <si>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</si>
  <si>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</si>
  <si>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</si>
  <si>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</si>
  <si>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</si>
  <si>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</si>
  <si>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</si>
  <si>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</si>
  <si>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</si>
  <si>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</si>
  <si>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</si>
  <si>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</si>
  <si>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</si>
  <si>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</si>
  <si>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</si>
  <si>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</si>
  <si>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</si>
  <si>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</si>
  <si>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</si>
  <si>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</si>
  <si>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</si>
  <si>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</si>
  <si>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</si>
  <si>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</si>
  <si>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</si>
  <si>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</si>
  <si>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</si>
  <si>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</si>
  <si>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</si>
  <si>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</si>
  <si>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</si>
  <si>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</si>
  <si>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</si>
  <si>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</si>
  <si>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</si>
  <si>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</si>
  <si>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</si>
  <si>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</si>
  <si>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</si>
  <si>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</si>
  <si>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</si>
  <si>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</si>
  <si>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</si>
  <si>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</si>
  <si>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</si>
  <si>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</si>
  <si>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</si>
  <si>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</si>
  <si>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</si>
  <si>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</si>
  <si>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</si>
  <si>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</si>
  <si>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</si>
  <si>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</si>
  <si>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</si>
  <si>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</si>
  <si>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</si>
  <si>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</si>
  <si>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</si>
  <si>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</si>
  <si>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</si>
  <si>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</si>
  <si>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</si>
  <si>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</si>
  <si>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</si>
  <si>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</si>
  <si>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</si>
  <si>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</si>
  <si>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</si>
  <si>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</si>
  <si>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</si>
  <si>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</si>
  <si>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</si>
  <si>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</si>
  <si>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</si>
  <si>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</si>
  <si>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</si>
  <si>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</si>
  <si>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</si>
  <si>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</si>
  <si>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</si>
  <si>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</si>
  <si>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</si>
  <si>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</si>
  <si>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</si>
  <si>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</si>
  <si>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</si>
  <si>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</si>
  <si>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</si>
  <si>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</si>
  <si>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</si>
  <si>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</si>
  <si>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</si>
  <si>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</si>
  <si>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</si>
  <si>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</si>
  <si>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</si>
  <si>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</si>
  <si>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</si>
  <si>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</si>
  <si>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</si>
  <si>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</si>
  <si>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</si>
  <si>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</si>
  <si>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</si>
  <si>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</si>
  <si>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</si>
  <si>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</si>
  <si>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</si>
  <si>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</si>
  <si>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</si>
  <si>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</si>
  <si>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</si>
  <si>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</si>
  <si>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</si>
  <si>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</si>
  <si>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</si>
  <si>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</si>
  <si>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</si>
  <si>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</si>
  <si>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</si>
  <si>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</si>
  <si>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</si>
  <si>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</si>
  <si>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</si>
  <si>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</si>
  <si>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</si>
  <si>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</si>
  <si>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</si>
  <si>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</si>
  <si>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</si>
  <si>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</si>
  <si>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</si>
  <si>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</si>
  <si>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</si>
  <si>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</si>
  <si>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</si>
  <si>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</si>
  <si>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</si>
  <si>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</si>
  <si>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</si>
  <si>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</si>
  <si>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</si>
  <si>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</si>
  <si>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</si>
  <si>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</si>
  <si>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</si>
  <si>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</si>
  <si>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</si>
  <si>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</si>
  <si>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</si>
  <si>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</si>
  <si>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</si>
  <si>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</si>
  <si>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</si>
  <si>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</si>
  <si>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</si>
  <si>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</si>
  <si>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</si>
  <si>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</si>
  <si>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</si>
  <si>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</si>
  <si>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</si>
  <si>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</si>
  <si>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</si>
  <si>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</si>
  <si>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</si>
  <si>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</si>
  <si>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</si>
  <si>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</si>
  <si>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</si>
  <si>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</si>
  <si>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</si>
  <si>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</si>
  <si>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</si>
  <si>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</si>
  <si>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</si>
  <si>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</si>
  <si>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</si>
  <si>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</si>
  <si>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</si>
  <si>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</si>
  <si>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</si>
  <si>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</si>
  <si>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</si>
  <si>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</si>
  <si>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</si>
  <si>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</si>
  <si>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</si>
  <si>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</si>
  <si>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</si>
  <si>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</si>
  <si>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</si>
  <si>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</si>
  <si>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</si>
  <si>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</si>
  <si>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</si>
  <si>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</si>
  <si>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</si>
  <si>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</si>
  <si>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</si>
  <si>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</si>
  <si>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</si>
  <si>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</si>
  <si>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</si>
  <si>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</si>
  <si>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</si>
  <si>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</si>
  <si>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</si>
  <si>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</si>
  <si>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</si>
  <si>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</si>
  <si>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</si>
  <si>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</si>
  <si>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</si>
  <si>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</si>
  <si>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</si>
  <si>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</si>
  <si>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</si>
  <si>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</si>
  <si>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</si>
  <si>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</si>
  <si>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</si>
  <si>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</si>
  <si>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</si>
  <si>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</si>
  <si>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</si>
  <si>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</si>
  <si>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</si>
  <si>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</si>
  <si>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</si>
  <si>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</si>
  <si>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</si>
  <si>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</si>
  <si>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</si>
  <si>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</si>
  <si>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</si>
  <si>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</si>
  <si>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</si>
  <si>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</si>
  <si>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</si>
  <si>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</si>
  <si>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</si>
  <si>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</si>
  <si>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</si>
  <si>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</si>
  <si>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</si>
  <si>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</si>
  <si>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</si>
  <si>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</si>
  <si>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</si>
  <si>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</si>
  <si>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</si>
  <si>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</si>
  <si>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</si>
  <si>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</si>
  <si>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</si>
  <si>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</si>
  <si>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</si>
  <si>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</si>
  <si>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</si>
  <si>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</si>
  <si>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</si>
  <si>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</si>
  <si>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</si>
  <si>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</si>
  <si>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</si>
  <si>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</si>
  <si>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</si>
  <si>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</si>
  <si>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</si>
  <si>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</si>
  <si>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</si>
  <si>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</si>
  <si>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</si>
  <si>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</si>
  <si>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</si>
  <si>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</si>
  <si>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</si>
  <si>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</si>
  <si>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</si>
  <si>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</si>
  <si>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</si>
  <si>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</si>
  <si>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</si>
  <si>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</si>
  <si>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</si>
  <si>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</si>
  <si>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</si>
  <si>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</si>
  <si>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</si>
  <si>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</si>
  <si>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</si>
  <si>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</si>
  <si>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</si>
  <si>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</si>
  <si>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</si>
  <si>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</si>
  <si>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</si>
  <si>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</si>
  <si>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</si>
  <si>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</si>
  <si>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</si>
  <si>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</si>
  <si>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</si>
  <si>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</si>
  <si>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</si>
  <si>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</si>
  <si>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</si>
  <si>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</si>
  <si>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</si>
  <si>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</si>
  <si>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</si>
  <si>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</si>
  <si>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</si>
  <si>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</si>
  <si>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</si>
  <si>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</si>
  <si>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</si>
  <si>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</si>
  <si>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</si>
  <si>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</si>
  <si>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</si>
  <si>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</si>
  <si>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</si>
  <si>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</si>
  <si>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</si>
  <si>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</si>
  <si>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</si>
  <si>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</si>
  <si>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</si>
  <si>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</si>
  <si>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</si>
  <si>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</si>
  <si>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</si>
  <si>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</si>
  <si>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</si>
  <si>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</si>
  <si>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</si>
  <si>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</si>
  <si>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</si>
  <si>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</si>
  <si>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</si>
  <si>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</si>
  <si>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</si>
  <si>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</si>
  <si>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</si>
  <si>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</si>
  <si>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</si>
  <si>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</si>
  <si>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</si>
  <si>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</si>
  <si>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</si>
  <si>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</si>
  <si>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</si>
  <si>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</si>
  <si>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</si>
  <si>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</si>
  <si>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</si>
  <si>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</si>
  <si>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</si>
  <si>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</si>
  <si>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</si>
  <si>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</si>
  <si>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</si>
  <si>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</si>
  <si>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</si>
  <si>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</si>
  <si>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</si>
  <si>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</si>
  <si>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</si>
  <si>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</si>
  <si>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</si>
  <si>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</si>
  <si>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</si>
  <si>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</si>
  <si>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</si>
  <si>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</si>
  <si>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</si>
  <si>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</si>
  <si>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</si>
  <si>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</si>
  <si>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</si>
  <si>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</si>
  <si>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</si>
  <si>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</si>
  <si>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</si>
  <si>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</si>
  <si>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</si>
  <si>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</si>
  <si>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</si>
  <si>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</si>
  <si>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</si>
  <si>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</si>
  <si>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</si>
  <si>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</si>
  <si>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</si>
  <si>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</si>
  <si>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</si>
  <si>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</si>
  <si>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</si>
  <si>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</si>
  <si>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</si>
  <si>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</si>
  <si>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</si>
  <si>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</si>
  <si>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</si>
  <si>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</si>
  <si>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</si>
  <si>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</si>
  <si>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</si>
  <si>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</si>
  <si>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</si>
  <si>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</si>
  <si>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</si>
  <si>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</si>
  <si>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</si>
  <si>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</si>
  <si>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</si>
  <si>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</si>
  <si>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</si>
  <si>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</si>
  <si>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</si>
  <si>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</si>
  <si>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</si>
  <si>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</si>
  <si>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</si>
  <si>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</si>
  <si>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</si>
  <si>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</si>
  <si>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</si>
  <si>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</si>
  <si>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</si>
  <si>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</si>
  <si>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</si>
  <si>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</si>
  <si>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</si>
  <si>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</si>
  <si>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</si>
  <si>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</si>
  <si>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</si>
  <si>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</si>
  <si>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</si>
  <si>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</si>
  <si>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</si>
  <si>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</si>
  <si>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</si>
  <si>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</si>
  <si>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</si>
  <si>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</si>
  <si>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</si>
  <si>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</si>
  <si>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</si>
  <si>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</si>
  <si>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</si>
  <si>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</si>
  <si>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</si>
  <si>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</si>
  <si>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</si>
  <si>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</si>
  <si>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</si>
  <si>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</si>
  <si>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</si>
  <si>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</si>
  <si>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</si>
  <si>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</si>
  <si>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</si>
  <si>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</si>
  <si>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</si>
  <si>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</si>
  <si>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</si>
  <si>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</si>
  <si>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</si>
  <si>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</si>
  <si>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</si>
  <si>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</si>
  <si>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</si>
  <si>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</si>
  <si>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</si>
  <si>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</si>
  <si>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</si>
  <si>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</si>
  <si>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</si>
  <si>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</si>
  <si>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</si>
  <si>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</si>
  <si>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</si>
  <si>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</si>
  <si>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</si>
  <si>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</si>
  <si>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</si>
  <si>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</si>
  <si>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</si>
  <si>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</si>
  <si>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</si>
  <si>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</si>
  <si>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</si>
  <si>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</si>
  <si>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</si>
  <si>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</si>
  <si>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</si>
  <si>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</si>
  <si>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</si>
  <si>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</si>
  <si>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</si>
  <si>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</si>
  <si>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</si>
  <si>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</si>
  <si>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</si>
  <si>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</si>
  <si>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</si>
  <si>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</si>
  <si>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</si>
  <si>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</si>
  <si>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</si>
  <si>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</si>
  <si>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</si>
  <si>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</si>
  <si>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</si>
  <si>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</si>
  <si>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</si>
  <si>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</si>
  <si>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</si>
  <si>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</si>
  <si>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</si>
  <si>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</si>
  <si>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</si>
  <si>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</si>
  <si>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</si>
  <si>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</si>
  <si>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</si>
  <si>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</si>
  <si>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</si>
  <si>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</si>
  <si>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</si>
  <si>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</si>
  <si>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</si>
  <si>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</si>
  <si>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</si>
  <si>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</si>
  <si>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</si>
  <si>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</si>
  <si>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</si>
  <si>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</si>
  <si>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</si>
  <si>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</si>
  <si>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</si>
  <si>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</si>
  <si>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</si>
  <si>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</si>
  <si>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</si>
  <si>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</si>
  <si>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</si>
  <si>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</si>
  <si>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</si>
  <si>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</si>
  <si>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</si>
  <si>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</si>
  <si>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</si>
  <si>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</si>
  <si>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</si>
  <si>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</si>
  <si>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</si>
  <si>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</si>
  <si>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</si>
  <si>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</si>
  <si>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</si>
  <si>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</si>
  <si>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</si>
  <si>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</si>
  <si>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</si>
  <si>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</si>
  <si>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</si>
  <si>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</si>
  <si>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</si>
  <si>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</si>
  <si>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</si>
  <si>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</si>
  <si>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</si>
  <si>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</si>
  <si>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</si>
  <si>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</si>
  <si>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</si>
  <si>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</si>
  <si>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</si>
  <si>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</si>
  <si>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</si>
  <si>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</si>
  <si>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</si>
  <si>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</si>
  <si>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</si>
  <si>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</si>
  <si>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</si>
  <si>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</si>
  <si>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</si>
  <si>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</si>
  <si>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</si>
  <si>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</si>
  <si>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</si>
  <si>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</si>
  <si>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</si>
  <si>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</si>
  <si>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</si>
  <si>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</si>
  <si>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</si>
  <si>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</si>
  <si>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</si>
  <si>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</si>
  <si>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</si>
  <si>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</si>
  <si>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</si>
  <si>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</si>
  <si>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</si>
  <si>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</si>
  <si>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</si>
  <si>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</si>
  <si>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</si>
  <si>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</si>
  <si>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</si>
  <si>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</si>
  <si>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</si>
  <si>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</si>
  <si>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</si>
  <si>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</si>
  <si>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</si>
  <si>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</si>
  <si>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</si>
  <si>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</si>
  <si>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</si>
  <si>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</si>
  <si>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</si>
  <si>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</si>
  <si>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</si>
  <si>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</si>
  <si>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</si>
  <si>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</si>
  <si>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</si>
  <si>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</si>
  <si>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</si>
  <si>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</si>
  <si>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</si>
  <si>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</si>
  <si>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</si>
  <si>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</si>
  <si>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</si>
  <si>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</si>
  <si>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</si>
  <si>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</si>
  <si>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</si>
  <si>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</si>
  <si>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</si>
  <si>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</si>
  <si>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</si>
  <si>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</si>
  <si>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</si>
  <si>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</si>
  <si>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</si>
  <si>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</si>
  <si>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</si>
  <si>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</si>
  <si>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</si>
  <si>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</si>
  <si>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</si>
  <si>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</si>
  <si>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</si>
  <si>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</si>
  <si>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</si>
  <si>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</si>
  <si>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</si>
  <si>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</si>
  <si>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</si>
  <si>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</si>
  <si>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</si>
  <si>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</si>
  <si>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</si>
  <si>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</si>
  <si>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</si>
  <si>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</si>
  <si>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</si>
  <si>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</si>
  <si>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</si>
  <si>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</si>
  <si>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</si>
  <si>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</si>
  <si>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</si>
  <si>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</si>
  <si>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</si>
  <si>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</si>
  <si>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</si>
  <si>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</si>
  <si>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</si>
  <si>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</si>
  <si>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</si>
  <si>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</si>
  <si>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</si>
  <si>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</si>
  <si>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</si>
  <si>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</si>
  <si>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</si>
  <si>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</si>
  <si>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</si>
  <si>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</si>
  <si>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</si>
  <si>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</si>
  <si>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</si>
  <si>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</si>
  <si>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</si>
  <si>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</si>
  <si>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</si>
  <si>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</si>
  <si>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</si>
  <si>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</si>
  <si>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</si>
  <si>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</si>
  <si>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</si>
  <si>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</si>
  <si>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</si>
  <si>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</si>
  <si>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</si>
  <si>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</si>
  <si>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</si>
  <si>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</si>
  <si>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</si>
  <si>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</si>
  <si>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</si>
  <si>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</si>
  <si>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</si>
  <si>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</si>
  <si>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</si>
  <si>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</si>
  <si>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</si>
  <si>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</si>
  <si>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</si>
  <si>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</si>
  <si>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</si>
  <si>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</si>
  <si>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</si>
  <si>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</si>
  <si>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</si>
  <si>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</si>
  <si>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</si>
  <si>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</si>
  <si>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</si>
  <si>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</si>
  <si>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</si>
  <si>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</si>
  <si>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</si>
  <si>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</si>
  <si>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</si>
  <si>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</si>
  <si>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</si>
  <si>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</si>
  <si>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</si>
  <si>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</si>
  <si>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</si>
  <si>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</si>
  <si>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</si>
  <si>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</si>
  <si>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</si>
  <si>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</si>
  <si>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</si>
  <si>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</si>
  <si>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</si>
  <si>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</si>
  <si>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</si>
  <si>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</si>
  <si>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</si>
  <si>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</si>
  <si>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</si>
  <si>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</si>
  <si>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</si>
  <si>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</si>
  <si>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</si>
  <si>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</si>
  <si>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</si>
  <si>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</si>
  <si>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</si>
  <si>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</si>
  <si>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</si>
  <si>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</si>
  <si>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</si>
  <si>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</si>
  <si>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</si>
  <si>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</si>
  <si>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</si>
  <si>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</si>
  <si>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</si>
  <si>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</si>
  <si>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</si>
  <si>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</si>
  <si>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</si>
  <si>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</si>
  <si>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</si>
  <si>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</si>
  <si>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</si>
  <si>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</si>
  <si>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</si>
  <si>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</si>
  <si>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</si>
  <si>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</si>
  <si>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</si>
  <si>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</si>
  <si>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</si>
  <si>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</si>
  <si>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</si>
  <si>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</si>
  <si>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</si>
  <si>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</si>
  <si>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</si>
  <si>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</si>
  <si>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</si>
  <si>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</si>
  <si>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</si>
  <si>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</si>
  <si>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</si>
  <si>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</si>
  <si>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</si>
  <si>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</si>
  <si>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</si>
  <si>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</si>
  <si>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</si>
  <si>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</si>
  <si>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</si>
  <si>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</si>
  <si>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</si>
  <si>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</si>
  <si>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</si>
  <si>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</si>
  <si>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</si>
  <si>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</si>
  <si>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</si>
  <si>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</si>
  <si>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</si>
  <si>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</si>
  <si>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</si>
  <si>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</si>
  <si>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</si>
  <si>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</si>
  <si>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</si>
  <si>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</si>
  <si>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</si>
  <si>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</si>
  <si>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</si>
  <si>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</si>
  <si>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</si>
  <si>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</si>
  <si>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</si>
  <si>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</si>
  <si>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</si>
  <si>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</si>
  <si>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</si>
  <si>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</si>
  <si>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</si>
  <si>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</si>
  <si>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</si>
  <si>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</si>
  <si>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</si>
  <si>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</si>
  <si>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</si>
  <si>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</si>
  <si>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</si>
  <si>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</si>
  <si>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</si>
  <si>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</si>
  <si>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</si>
  <si>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</si>
  <si>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</si>
  <si>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</si>
  <si>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</si>
  <si>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</si>
  <si>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</si>
  <si>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</si>
  <si>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</si>
  <si>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</si>
  <si>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</si>
  <si>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</si>
  <si>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</si>
  <si>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</si>
  <si>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</si>
  <si>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</si>
  <si>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</si>
  <si>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</si>
  <si>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</si>
  <si>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</si>
  <si>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</si>
  <si>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</si>
  <si>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</si>
  <si>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</si>
  <si>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</si>
  <si>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</si>
  <si>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</si>
  <si>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</si>
  <si>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</si>
  <si>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</si>
  <si>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</si>
  <si>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</si>
  <si>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</si>
  <si>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</si>
  <si>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</si>
  <si>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</si>
  <si>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</si>
  <si>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</si>
  <si>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</si>
  <si>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</si>
  <si>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</si>
  <si>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</si>
  <si>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</si>
  <si>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</si>
  <si>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</si>
  <si>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</si>
  <si>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</si>
  <si>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</si>
  <si>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</si>
  <si>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</si>
  <si>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</si>
  <si>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</si>
  <si>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</si>
  <si>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</si>
  <si>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</si>
  <si>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</si>
  <si>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</si>
  <si>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</si>
  <si>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</si>
  <si>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</si>
  <si>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</si>
  <si>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</si>
  <si>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</si>
  <si>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</si>
  <si>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</si>
  <si>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</si>
  <si>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</si>
  <si>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</si>
  <si>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</si>
  <si>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</si>
  <si>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</si>
  <si>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</si>
  <si>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</si>
  <si>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</si>
  <si>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</si>
  <si>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</si>
  <si>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</si>
  <si>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</si>
  <si>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</si>
  <si>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</si>
  <si>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</si>
  <si>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</si>
  <si>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</si>
  <si>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</si>
  <si>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</si>
  <si>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</si>
  <si>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</si>
  <si>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</si>
  <si>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</si>
  <si>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</si>
  <si>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</si>
  <si>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</si>
  <si>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</si>
  <si>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</si>
  <si>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</si>
  <si>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</si>
  <si>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</si>
  <si>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</si>
  <si>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</si>
  <si>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</si>
  <si>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</si>
  <si>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</si>
  <si>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</si>
  <si>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</si>
  <si>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</si>
  <si>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</si>
  <si>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</si>
  <si>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</si>
  <si>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</si>
  <si>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</si>
  <si>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</si>
  <si>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</si>
  <si>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</si>
  <si>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</si>
  <si>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</si>
  <si>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</si>
  <si>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</si>
  <si>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</si>
  <si>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</si>
  <si>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</si>
  <si>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</si>
  <si>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</si>
  <si>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</si>
  <si>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</si>
  <si>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</si>
  <si>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</si>
  <si>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</si>
  <si>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</si>
  <si>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</si>
  <si>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</si>
  <si>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</si>
  <si>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</si>
  <si>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</si>
  <si>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</si>
  <si>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</si>
  <si>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</si>
  <si>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</si>
  <si>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</si>
  <si>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</si>
  <si>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</si>
  <si>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</si>
  <si>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</si>
  <si>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</si>
  <si>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</si>
  <si>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</si>
  <si>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</si>
  <si>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</si>
  <si>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</si>
  <si>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</si>
  <si>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</si>
  <si>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</si>
  <si>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</si>
  <si>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</si>
  <si>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</si>
  <si>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</si>
  <si>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</si>
  <si>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</si>
  <si>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</si>
  <si>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</si>
  <si>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</si>
  <si>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</si>
  <si>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</si>
  <si>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</si>
  <si>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</si>
  <si>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</si>
  <si>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</si>
  <si>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</si>
  <si>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</si>
  <si>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</si>
  <si>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</si>
  <si>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</si>
  <si>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</si>
  <si>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</si>
  <si>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</si>
  <si>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</si>
  <si>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</si>
  <si>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</si>
  <si>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</si>
  <si>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</si>
  <si>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</si>
  <si>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</si>
  <si>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</si>
  <si>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</si>
  <si>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</si>
  <si>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</si>
  <si>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</si>
  <si>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</si>
  <si>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</si>
  <si>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</si>
  <si>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</si>
  <si>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</si>
  <si>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</si>
  <si>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</si>
  <si>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</si>
  <si>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</si>
  <si>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</si>
  <si>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</si>
  <si>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</si>
  <si>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</si>
  <si>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</si>
  <si>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</si>
  <si>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</si>
  <si>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</si>
  <si>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</si>
  <si>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</si>
  <si>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</si>
  <si>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</si>
  <si>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</si>
  <si>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</si>
  <si>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</si>
  <si>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</si>
  <si>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</si>
  <si>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</si>
  <si>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</si>
  <si>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</si>
  <si>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</si>
  <si>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</si>
  <si>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</si>
  <si>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</si>
  <si>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</si>
  <si>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</si>
  <si>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</si>
  <si>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</si>
  <si>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</si>
  <si>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</si>
  <si>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</si>
  <si>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</si>
  <si>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</si>
  <si>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</si>
  <si>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</si>
  <si>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</si>
  <si>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</si>
  <si>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</si>
  <si>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</si>
  <si>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</si>
  <si>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</si>
  <si>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</si>
  <si>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</si>
  <si>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</si>
  <si>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</si>
  <si>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</si>
  <si>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</si>
  <si>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</si>
  <si>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</si>
  <si>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</si>
  <si>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</si>
  <si>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</si>
  <si>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</si>
  <si>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</si>
  <si>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</si>
  <si>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</si>
  <si>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</si>
  <si>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</si>
  <si>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</si>
  <si>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</si>
  <si>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</si>
  <si>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</si>
  <si>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</si>
  <si>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</si>
  <si>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</si>
  <si>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</si>
  <si>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</si>
  <si>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</si>
  <si>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</si>
  <si>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</si>
  <si>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</si>
  <si>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</si>
  <si>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</si>
  <si>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</si>
  <si>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</si>
  <si>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</si>
  <si>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</si>
  <si>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</si>
  <si>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</si>
  <si>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</si>
  <si>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</si>
  <si>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</si>
  <si>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</si>
  <si>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</si>
  <si>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</si>
  <si>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</si>
  <si>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</si>
  <si>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</si>
  <si>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</si>
  <si>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</si>
  <si>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</si>
  <si>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</si>
  <si>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</si>
  <si>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</si>
  <si>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</si>
  <si>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</si>
  <si>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</si>
  <si>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</si>
  <si>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</si>
  <si>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</si>
  <si>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</si>
  <si>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</si>
  <si>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</si>
  <si>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</si>
  <si>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</si>
  <si>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</si>
  <si>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</si>
  <si>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</si>
  <si>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</si>
  <si>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</si>
  <si>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</si>
  <si>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</si>
  <si>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</si>
  <si>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</si>
  <si>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</si>
  <si>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</si>
  <si>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</si>
  <si>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</si>
  <si>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</si>
  <si>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</si>
  <si>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</si>
  <si>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</si>
  <si>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</si>
  <si>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</si>
  <si>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</si>
  <si>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</si>
  <si>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</si>
  <si>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</si>
  <si>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</si>
  <si>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</si>
  <si>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</si>
  <si>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</si>
  <si>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</si>
  <si>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</si>
  <si>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</si>
  <si>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</si>
  <si>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</si>
  <si>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</si>
  <si>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</si>
  <si>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</si>
  <si>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</si>
  <si>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</si>
  <si>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</si>
  <si>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</si>
  <si>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</si>
  <si>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</si>
  <si>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</si>
  <si>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</si>
  <si>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</si>
  <si>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</si>
  <si>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</si>
  <si>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</si>
  <si>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</si>
  <si>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</si>
  <si>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</si>
  <si>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</si>
  <si>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</si>
  <si>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</si>
  <si>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</si>
  <si>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</si>
  <si>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</si>
  <si>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</si>
  <si>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</si>
  <si>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</si>
  <si>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</si>
  <si>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</si>
  <si>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</si>
  <si>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</si>
  <si>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</si>
  <si>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</si>
  <si>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</si>
  <si>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</si>
  <si>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</si>
  <si>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</si>
  <si>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</si>
  <si>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</si>
  <si>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</si>
  <si>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</si>
  <si>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</si>
  <si>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</si>
  <si>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</si>
  <si>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</si>
  <si>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</si>
  <si>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</si>
  <si>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</si>
  <si>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</si>
  <si>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</si>
  <si>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</si>
  <si>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</si>
  <si>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</si>
  <si>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</si>
  <si>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</si>
  <si>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</si>
  <si>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</si>
  <si>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</si>
  <si>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</si>
  <si>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</si>
  <si>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</si>
  <si>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</si>
  <si>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</si>
  <si>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</si>
  <si>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</si>
  <si>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</si>
  <si>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</si>
  <si>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</si>
  <si>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</si>
  <si>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</si>
  <si>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</si>
  <si>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</si>
  <si>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</si>
  <si>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</si>
  <si>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</si>
  <si>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</si>
  <si>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</si>
  <si>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</si>
  <si>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</si>
  <si>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</si>
  <si>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</si>
  <si>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</si>
  <si>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</si>
  <si>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</si>
  <si>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</si>
  <si>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</si>
  <si>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</si>
  <si>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</si>
  <si>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</si>
  <si>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</si>
  <si>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</si>
  <si>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</si>
  <si>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</si>
  <si>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</si>
  <si>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</si>
  <si>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</si>
  <si>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</si>
  <si>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</si>
  <si>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</si>
  <si>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</si>
  <si>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</si>
  <si>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</si>
  <si>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</si>
  <si>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</si>
  <si>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</si>
  <si>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</si>
  <si>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</si>
  <si>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</si>
  <si>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</si>
  <si>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</si>
  <si>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</si>
  <si>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</si>
  <si>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</si>
  <si>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</si>
  <si>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</si>
  <si>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</si>
  <si>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</si>
  <si>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</si>
  <si>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</si>
  <si>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</si>
  <si>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</si>
  <si>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</si>
  <si>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</si>
  <si>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</si>
  <si>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</si>
  <si>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</si>
  <si>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</si>
  <si>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</si>
  <si>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</si>
  <si>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</si>
  <si>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</si>
  <si>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</si>
  <si>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</si>
  <si>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</si>
  <si>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</si>
  <si>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</si>
  <si>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</si>
  <si>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</si>
  <si>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</si>
  <si>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</si>
  <si>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</si>
  <si>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</si>
  <si>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</si>
  <si>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</si>
  <si>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</si>
  <si>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</si>
  <si>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</si>
  <si>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</si>
  <si>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</si>
  <si>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</si>
  <si>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</si>
  <si>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</si>
  <si>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</si>
  <si>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</si>
  <si>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</si>
  <si>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</si>
  <si>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</si>
  <si>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</si>
  <si>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</si>
  <si>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</si>
  <si>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</si>
  <si>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</si>
  <si>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</si>
  <si>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</si>
  <si>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</si>
  <si>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</si>
  <si>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</si>
  <si>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</si>
  <si>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</si>
  <si>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</si>
  <si>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</si>
  <si>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</si>
  <si>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</si>
  <si>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</si>
  <si>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</si>
  <si>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</si>
  <si>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</si>
  <si>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</si>
  <si>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</si>
  <si>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</si>
  <si>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</si>
  <si>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</si>
  <si>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</si>
  <si>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</si>
  <si>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</si>
  <si>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</si>
  <si>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</si>
  <si>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</si>
  <si>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</si>
  <si>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</si>
  <si>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</si>
  <si>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</si>
  <si>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</si>
  <si>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</si>
  <si>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</si>
  <si>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</si>
  <si>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</si>
  <si>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</si>
  <si>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</si>
  <si>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</si>
  <si>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</si>
  <si>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</si>
  <si>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</si>
  <si>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</si>
  <si>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</si>
  <si>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</si>
  <si>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</si>
  <si>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</si>
  <si>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</si>
  <si>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</si>
  <si>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</si>
  <si>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</si>
  <si>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</si>
  <si>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</si>
  <si>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</si>
  <si>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</si>
  <si>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</si>
  <si>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</si>
  <si>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</si>
  <si>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</si>
  <si>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</si>
  <si>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</si>
  <si>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</si>
  <si>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</si>
  <si>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</si>
  <si>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</si>
  <si>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</si>
  <si>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</si>
  <si>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</si>
  <si>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</si>
  <si>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</si>
  <si>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</si>
  <si>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</si>
  <si>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</si>
  <si>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</si>
  <si>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</si>
  <si>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</si>
  <si>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</si>
  <si>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</si>
  <si>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</si>
  <si>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</si>
  <si>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</si>
  <si>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</si>
  <si>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</si>
  <si>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</si>
  <si>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</si>
  <si>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</si>
  <si>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</si>
  <si>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</si>
  <si>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</si>
  <si>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</si>
  <si>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</si>
  <si>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</si>
  <si>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</si>
  <si>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</si>
  <si>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</si>
  <si>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</si>
  <si>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</si>
  <si>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</si>
  <si>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</si>
  <si>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</si>
  <si>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</si>
  <si>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</si>
  <si>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</si>
  <si>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</si>
  <si>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</si>
  <si>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</si>
  <si>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</si>
  <si>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</si>
  <si>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</si>
  <si>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</si>
  <si>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</si>
  <si>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</si>
  <si>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</si>
  <si>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</si>
  <si>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</si>
  <si>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</si>
  <si>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</si>
  <si>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</si>
  <si>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</si>
  <si>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</si>
  <si>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</si>
  <si>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</si>
  <si>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</si>
  <si>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</si>
  <si>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</si>
  <si>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</si>
  <si>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</si>
  <si>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</si>
  <si>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</si>
  <si>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</si>
  <si>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</si>
  <si>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</si>
  <si>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</si>
  <si>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</si>
  <si>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</si>
  <si>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</si>
  <si>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</si>
  <si>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</si>
  <si>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</si>
  <si>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</si>
  <si>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</si>
  <si>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</si>
  <si>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</si>
  <si>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</si>
  <si>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</si>
  <si>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</si>
  <si>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</si>
  <si>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</si>
  <si>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</si>
  <si>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</si>
  <si>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</si>
  <si>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</si>
  <si>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</si>
  <si>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</si>
  <si>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</si>
  <si>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</si>
  <si>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</si>
  <si>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</si>
  <si>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</si>
  <si>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</si>
  <si>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</si>
  <si>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</si>
  <si>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</si>
  <si>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</si>
  <si>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</si>
  <si>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</si>
  <si>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</si>
  <si>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</si>
  <si>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</si>
  <si>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</si>
  <si>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</si>
  <si>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</si>
  <si>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</si>
  <si>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</si>
  <si>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</si>
  <si>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</si>
  <si>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</si>
  <si>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</si>
  <si>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</si>
  <si>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</si>
  <si>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</si>
  <si>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</si>
  <si>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</si>
  <si>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</si>
  <si>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</si>
  <si>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</si>
  <si>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</si>
  <si>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</si>
  <si>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</si>
  <si>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</si>
  <si>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</si>
  <si>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</si>
  <si>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</si>
  <si>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</si>
  <si>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</si>
  <si>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</si>
  <si>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</si>
  <si>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</si>
  <si>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</si>
  <si>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</si>
  <si>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</si>
  <si>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</si>
  <si>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</si>
  <si>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</si>
  <si>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</si>
  <si>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</si>
  <si>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</si>
  <si>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</si>
  <si>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</si>
  <si>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</si>
  <si>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</si>
  <si>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</si>
  <si>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</si>
  <si>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</si>
  <si>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</si>
  <si>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</si>
  <si>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</si>
  <si>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</si>
  <si>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</si>
  <si>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</si>
  <si>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</si>
  <si>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</si>
  <si>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</si>
  <si>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</si>
  <si>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</si>
  <si>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</si>
  <si>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</si>
  <si>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</si>
  <si>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</si>
  <si>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</si>
  <si>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</si>
  <si>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</si>
  <si>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</si>
  <si>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</si>
  <si>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</si>
  <si>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</si>
  <si>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</si>
  <si>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</si>
  <si>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</si>
  <si>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</si>
  <si>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</si>
  <si>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</si>
  <si>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</si>
  <si>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</si>
  <si>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</si>
  <si>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</si>
  <si>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</si>
  <si>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</si>
  <si>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</si>
  <si>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</si>
  <si>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</si>
  <si>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</si>
  <si>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</si>
  <si>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</si>
  <si>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</si>
  <si>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</si>
  <si>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</si>
  <si>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</si>
  <si>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</si>
  <si>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</si>
  <si>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</si>
  <si>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</si>
  <si>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</si>
  <si>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</si>
  <si>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</si>
  <si>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</si>
  <si>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</si>
  <si>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</si>
  <si>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</si>
  <si>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</si>
  <si>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</si>
  <si>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</si>
  <si>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</si>
  <si>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</si>
  <si>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</si>
  <si>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</si>
  <si>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</si>
  <si>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</si>
  <si>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</si>
  <si>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</si>
  <si>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</si>
  <si>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</si>
  <si>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</si>
  <si>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</si>
  <si>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</si>
  <si>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</si>
  <si>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</si>
  <si>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</si>
  <si>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</si>
  <si>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</si>
  <si>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</si>
  <si>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</si>
  <si>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</si>
  <si>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</si>
  <si>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</si>
  <si>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</si>
  <si>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</si>
  <si>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</si>
  <si>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</si>
  <si>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</si>
  <si>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</si>
  <si>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</si>
  <si>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</si>
  <si>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</si>
  <si>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</si>
  <si>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</si>
  <si>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</si>
  <si>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</si>
  <si>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</si>
  <si>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</si>
  <si>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</si>
  <si>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</si>
  <si>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</si>
  <si>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</si>
  <si>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</si>
  <si>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</si>
  <si>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</si>
  <si>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</si>
  <si>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</si>
  <si>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</si>
  <si>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</si>
  <si>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</si>
  <si>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</si>
  <si>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</si>
  <si>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</si>
  <si>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</si>
  <si>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</si>
  <si>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</si>
  <si>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</si>
  <si>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</si>
  <si>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</si>
  <si>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</si>
  <si>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</si>
  <si>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</si>
  <si>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</si>
  <si>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</si>
  <si>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</si>
  <si>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</si>
  <si>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</si>
  <si>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</si>
  <si>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</si>
  <si>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</si>
  <si>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</si>
  <si>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</si>
  <si>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</si>
  <si>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</si>
  <si>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</si>
  <si>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</si>
  <si>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</si>
  <si>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</si>
  <si>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</si>
  <si>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</si>
  <si>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</si>
  <si>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</si>
  <si>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</si>
  <si>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</si>
  <si>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</si>
  <si>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</si>
  <si>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</si>
  <si>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</si>
  <si>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</si>
  <si>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</si>
  <si>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</si>
  <si>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</si>
  <si>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</si>
  <si>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</si>
  <si>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</si>
  <si>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</si>
  <si>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</si>
  <si>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</si>
  <si>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</si>
  <si>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</si>
  <si>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</si>
  <si>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</si>
  <si>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</si>
  <si>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</si>
  <si>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</si>
  <si>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</si>
  <si>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</si>
  <si>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</si>
  <si>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</si>
  <si>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</si>
  <si>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</si>
  <si>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</si>
  <si>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</si>
  <si>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</si>
  <si>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</si>
  <si>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</si>
  <si>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</si>
  <si>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</si>
  <si>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</si>
  <si>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</si>
  <si>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</si>
  <si>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</si>
  <si>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</si>
  <si>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</si>
  <si>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</si>
  <si>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</si>
  <si>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</si>
  <si>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</si>
  <si>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</si>
  <si>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</si>
  <si>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</si>
  <si>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</si>
  <si>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</si>
  <si>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</si>
  <si>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</si>
  <si>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</si>
  <si>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</si>
  <si>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</si>
  <si>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</si>
  <si>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</si>
  <si>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</si>
  <si>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</si>
  <si>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</si>
  <si>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</si>
  <si>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</si>
  <si>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</si>
  <si>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</si>
  <si>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</si>
  <si>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</si>
  <si>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</si>
  <si>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</si>
  <si>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</si>
  <si>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</si>
  <si>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</si>
  <si>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</si>
  <si>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</si>
  <si>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</si>
  <si>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</si>
  <si>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</si>
  <si>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</si>
  <si>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</si>
  <si>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</si>
  <si>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</si>
  <si>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</si>
  <si>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</si>
  <si>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</si>
  <si>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</si>
  <si>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</si>
  <si>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</si>
  <si>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</si>
  <si>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</si>
  <si>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</si>
  <si>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</si>
  <si>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</si>
  <si>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</si>
  <si>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</si>
  <si>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</si>
  <si>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</si>
  <si>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</si>
  <si>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</si>
  <si>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</si>
  <si>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</si>
  <si>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</si>
  <si>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</si>
  <si>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</si>
  <si>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</si>
  <si>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</si>
  <si>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</si>
  <si>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</si>
  <si>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</si>
  <si>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</si>
  <si>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</si>
  <si>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</si>
  <si>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</si>
  <si>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</si>
  <si>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</si>
  <si>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</si>
  <si>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</si>
  <si>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</si>
  <si>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</si>
  <si>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</si>
  <si>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</si>
  <si>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</si>
  <si>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</si>
  <si>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</si>
  <si>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</si>
  <si>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</si>
  <si>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</si>
  <si>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</si>
  <si>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</si>
  <si>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</si>
  <si>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</si>
  <si>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</si>
  <si>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</si>
  <si>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</si>
  <si>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</si>
  <si>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</si>
  <si>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</si>
  <si>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</si>
  <si>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</si>
  <si>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</si>
  <si>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</si>
  <si>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</si>
  <si>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</si>
  <si>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</si>
  <si>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</si>
  <si>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</si>
  <si>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</si>
  <si>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</si>
  <si>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</si>
  <si>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</si>
  <si>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</si>
  <si>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</si>
  <si>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</si>
  <si>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</si>
  <si>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</si>
  <si>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</si>
  <si>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</si>
  <si>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</si>
  <si>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</si>
  <si>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</si>
  <si>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</si>
  <si>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</si>
  <si>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</si>
  <si>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</si>
  <si>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</si>
  <si>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</si>
  <si>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</si>
  <si>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</si>
  <si>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</si>
  <si>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</si>
  <si>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</si>
  <si>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</si>
  <si>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</si>
  <si>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</si>
  <si>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</si>
  <si>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</si>
  <si>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</si>
  <si>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</si>
  <si>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</si>
  <si>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</si>
  <si>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</si>
  <si>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</si>
  <si>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</si>
  <si>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</si>
  <si>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</si>
  <si>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</si>
  <si>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</si>
  <si>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</si>
  <si>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</si>
  <si>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</si>
  <si>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</si>
  <si>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</si>
  <si>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</si>
  <si>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</si>
  <si>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</si>
  <si>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</si>
  <si>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</si>
  <si>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</si>
  <si>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</si>
  <si>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</si>
  <si>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</si>
  <si>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</si>
  <si>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</si>
  <si>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</si>
  <si>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</si>
  <si>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</si>
  <si>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</si>
  <si>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</si>
  <si>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</si>
  <si>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</si>
  <si>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</si>
  <si>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</si>
  <si>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</si>
  <si>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</si>
  <si>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</si>
  <si>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</si>
  <si>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</si>
  <si>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</si>
  <si>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</si>
  <si>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</si>
  <si>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</si>
  <si>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</si>
  <si>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</si>
  <si>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</si>
  <si>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</si>
  <si>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</si>
  <si>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</si>
  <si>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</si>
  <si>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</si>
  <si>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</si>
  <si>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</si>
  <si>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</si>
  <si>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</si>
  <si>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</si>
  <si>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</si>
  <si>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</si>
  <si>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</si>
  <si>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</si>
  <si>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</si>
  <si>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</si>
  <si>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</si>
  <si>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</si>
  <si>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</si>
  <si>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</si>
  <si>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</si>
  <si>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</si>
  <si>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</si>
  <si>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</si>
  <si>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</si>
  <si>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</si>
  <si>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</si>
  <si>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</si>
  <si>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</si>
  <si>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</si>
  <si>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</si>
  <si>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</si>
  <si>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</si>
  <si>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</si>
  <si>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</si>
  <si>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</si>
  <si>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</si>
  <si>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</si>
  <si>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</si>
  <si>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</si>
  <si>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</si>
  <si>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</si>
  <si>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</si>
  <si>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</si>
  <si>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</si>
  <si>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</si>
  <si>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</si>
  <si>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</si>
  <si>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</si>
  <si>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</si>
  <si>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</si>
  <si>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</si>
  <si>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</si>
  <si>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</si>
  <si>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</si>
  <si>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</si>
  <si>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</si>
  <si>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</si>
  <si>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</si>
  <si>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</si>
  <si>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</si>
  <si>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</si>
  <si>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</si>
  <si>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</si>
  <si>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</si>
  <si>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</si>
  <si>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</si>
  <si>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</si>
  <si>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</si>
  <si>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</si>
  <si>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</si>
  <si>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</si>
  <si>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</si>
  <si>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</si>
  <si>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</si>
  <si>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</si>
  <si>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</si>
  <si>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</si>
  <si>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</si>
  <si>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</si>
  <si>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</si>
  <si>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</si>
  <si>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</si>
  <si>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</si>
  <si>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</si>
  <si>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</si>
  <si>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</si>
  <si>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</si>
  <si>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</si>
  <si>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</si>
  <si>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</si>
  <si>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</si>
  <si>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</si>
  <si>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</si>
  <si>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</si>
  <si>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</si>
  <si>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</si>
  <si>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</si>
  <si>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</si>
  <si>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</si>
  <si>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</si>
  <si>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</si>
  <si>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</si>
  <si>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</si>
  <si>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</si>
  <si>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</si>
  <si>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</si>
  <si>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</si>
  <si>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</si>
  <si>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</si>
  <si>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</si>
  <si>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</si>
  <si>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</si>
  <si>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</si>
  <si>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</si>
  <si>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</si>
  <si>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</si>
  <si>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</si>
  <si>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</si>
  <si>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</si>
  <si>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</si>
  <si>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</si>
  <si>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</si>
  <si>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</si>
  <si>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</si>
  <si>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</si>
  <si>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</si>
  <si>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</si>
  <si>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</si>
  <si>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</si>
  <si>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</si>
  <si>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</si>
  <si>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</si>
  <si>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</si>
  <si>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</si>
  <si>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</si>
  <si>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</si>
  <si>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</si>
  <si>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</si>
  <si>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</si>
  <si>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</si>
  <si>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</si>
  <si>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</si>
  <si>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</si>
  <si>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</si>
  <si>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</si>
  <si>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</si>
  <si>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</si>
  <si>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</si>
  <si>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</si>
  <si>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</si>
  <si>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</si>
  <si>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</si>
  <si>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</si>
  <si>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</si>
  <si>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</si>
  <si>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</si>
  <si>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</si>
  <si>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</si>
  <si>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</si>
  <si>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</si>
  <si>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</si>
  <si>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</si>
  <si>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</si>
  <si>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</si>
  <si>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</si>
  <si>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</si>
  <si>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</si>
  <si>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</si>
  <si>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</si>
  <si>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</si>
  <si>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</si>
  <si>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</si>
  <si>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</si>
  <si>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</si>
  <si>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</si>
  <si>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</si>
  <si>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</si>
  <si>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</si>
  <si>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</si>
  <si>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</si>
  <si>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</si>
  <si>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</si>
  <si>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</si>
  <si>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</si>
  <si>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</si>
  <si>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</si>
  <si>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</si>
  <si>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</si>
  <si>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</si>
  <si>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</si>
  <si>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</si>
  <si>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</si>
  <si>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</si>
  <si>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</si>
  <si>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</si>
  <si>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</si>
  <si>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</si>
  <si>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</si>
  <si>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</si>
  <si>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</si>
  <si>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</si>
  <si>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</si>
  <si>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</si>
  <si>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</si>
  <si>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</si>
  <si>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</si>
  <si>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</si>
  <si>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</si>
  <si>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</si>
  <si>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</si>
  <si>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</si>
  <si>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</si>
  <si>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</si>
  <si>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</si>
  <si>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</si>
  <si>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</si>
  <si>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</si>
  <si>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</si>
  <si>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</si>
  <si>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</si>
  <si>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</si>
  <si>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</si>
  <si>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</si>
  <si>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</si>
  <si>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</si>
  <si>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</si>
  <si>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</si>
  <si>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</si>
  <si>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</si>
  <si>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</si>
  <si>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</si>
  <si>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</si>
  <si>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</si>
  <si>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</si>
  <si>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</si>
  <si>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</si>
  <si>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</si>
  <si>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</si>
  <si>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</si>
  <si>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</si>
  <si>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</si>
  <si>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</si>
  <si>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</si>
  <si>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</si>
  <si>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</si>
  <si>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</si>
  <si>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</si>
  <si>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</si>
  <si>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</si>
  <si>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</si>
  <si>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</si>
  <si>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</si>
  <si>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</si>
  <si>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</si>
  <si>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</si>
  <si>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</si>
  <si>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</si>
  <si>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</si>
  <si>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</si>
  <si>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</si>
  <si>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</si>
  <si>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</si>
  <si>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</si>
  <si>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</si>
  <si>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</si>
  <si>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</si>
  <si>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</si>
  <si>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</si>
  <si>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</si>
  <si>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</si>
  <si>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</si>
  <si>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</si>
  <si>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</si>
  <si>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</si>
  <si>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</si>
  <si>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</si>
  <si>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</si>
  <si>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</si>
  <si>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</si>
  <si>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</si>
  <si>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</si>
  <si>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</si>
  <si>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</si>
  <si>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</si>
  <si>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</si>
  <si>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</si>
  <si>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</si>
  <si>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</si>
  <si>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</si>
  <si>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</si>
  <si>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</si>
  <si>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</si>
  <si>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</si>
  <si>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</si>
  <si>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</si>
  <si>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</si>
  <si>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</si>
  <si>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</si>
  <si>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</si>
  <si>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</si>
  <si>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</si>
  <si>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</si>
  <si>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</si>
  <si>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</si>
  <si>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</si>
  <si>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</si>
  <si>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</si>
  <si>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</si>
  <si>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</si>
  <si>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</si>
  <si>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</si>
  <si>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</si>
  <si>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</si>
  <si>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</si>
  <si>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</si>
  <si>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</si>
  <si>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</si>
  <si>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</si>
  <si>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</si>
  <si>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</si>
  <si>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</si>
  <si>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</si>
  <si>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</si>
  <si>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</si>
  <si>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</si>
  <si>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</si>
  <si>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</si>
  <si>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</si>
  <si>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</si>
  <si>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</si>
  <si>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</si>
  <si>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</si>
  <si>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</si>
  <si>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</si>
  <si>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</si>
  <si>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</si>
  <si>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</si>
  <si>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</si>
  <si>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</si>
  <si>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</si>
  <si>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</si>
  <si>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</si>
  <si>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</si>
  <si>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</si>
  <si>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</si>
  <si>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</si>
  <si>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</si>
  <si>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</si>
  <si>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</si>
  <si>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</si>
  <si>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</si>
  <si>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</si>
  <si>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</si>
  <si>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</si>
  <si>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</si>
  <si>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</si>
  <si>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</si>
  <si>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</si>
  <si>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</si>
  <si>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</si>
  <si>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</si>
  <si>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</si>
  <si>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</si>
  <si>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</si>
  <si>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</si>
  <si>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</si>
  <si>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</si>
  <si>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</si>
  <si>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</si>
  <si>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</si>
  <si>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</si>
  <si>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</si>
  <si>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</si>
  <si>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</si>
  <si>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</si>
  <si>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</si>
  <si>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</si>
  <si>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</si>
  <si>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</si>
  <si>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</si>
  <si>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</si>
  <si>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</si>
  <si>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</si>
  <si>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</si>
  <si>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</si>
  <si>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</si>
  <si>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</si>
  <si>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</si>
  <si>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</si>
  <si>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</si>
  <si>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</si>
  <si>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</si>
  <si>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</si>
  <si>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</si>
  <si>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</si>
  <si>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</si>
  <si>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</si>
  <si>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</si>
  <si>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</si>
  <si>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</si>
  <si>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</si>
  <si>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</si>
  <si>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</si>
  <si>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</si>
  <si>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</si>
  <si>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</si>
  <si>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</si>
  <si>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</si>
  <si>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</si>
  <si>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</si>
  <si>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</si>
  <si>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</si>
  <si>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</si>
  <si>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</si>
  <si>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</si>
  <si>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</si>
  <si>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</si>
  <si>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</si>
  <si>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</si>
  <si>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</si>
  <si>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</si>
  <si>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</si>
  <si>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</si>
  <si>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</si>
  <si>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</si>
  <si>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</si>
  <si>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</si>
  <si>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</si>
  <si>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</si>
  <si>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</si>
  <si>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</si>
  <si>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</si>
  <si>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</si>
  <si>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</si>
  <si>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</si>
  <si>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</si>
  <si>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</si>
  <si>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</si>
  <si>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</si>
  <si>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</si>
  <si>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</si>
  <si>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</si>
  <si>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</si>
  <si>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</si>
  <si>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</si>
  <si>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</si>
  <si>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</si>
  <si>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</si>
  <si>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</si>
  <si>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</si>
  <si>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</si>
  <si>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</si>
  <si>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</si>
  <si>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</si>
  <si>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</si>
  <si>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</si>
  <si>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</si>
  <si>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</si>
  <si>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</si>
  <si>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</si>
  <si>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</si>
  <si>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</si>
  <si>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</si>
  <si>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</si>
  <si>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</si>
  <si>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</si>
  <si>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</si>
  <si>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</si>
  <si>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</si>
  <si>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</si>
  <si>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</si>
  <si>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</si>
  <si>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</si>
  <si>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</si>
  <si>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</si>
  <si>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</si>
  <si>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</si>
  <si>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</si>
  <si>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</si>
  <si>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</si>
  <si>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</si>
  <si>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</si>
  <si>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</si>
  <si>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</si>
  <si>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</si>
  <si>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</si>
  <si>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</si>
  <si>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</si>
  <si>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</si>
  <si>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</si>
  <si>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</si>
  <si>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</si>
  <si>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</si>
  <si>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</si>
  <si>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</si>
  <si>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</si>
  <si>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</si>
  <si>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</si>
  <si>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</si>
  <si>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</si>
  <si>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</si>
  <si>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</si>
  <si>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</si>
  <si>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</si>
  <si>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</si>
  <si>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</si>
  <si>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</si>
  <si>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</si>
  <si>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</si>
  <si>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</si>
  <si>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</si>
  <si>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</si>
  <si>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</si>
  <si>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</si>
  <si>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</si>
  <si>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</si>
  <si>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</si>
  <si>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</si>
  <si>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</si>
  <si>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</si>
  <si>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</si>
  <si>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</si>
  <si>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</si>
  <si>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</si>
  <si>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</si>
  <si>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</si>
  <si>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</si>
  <si>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</si>
  <si>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</si>
  <si>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</si>
  <si>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</si>
  <si>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</si>
  <si>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</si>
  <si>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</si>
  <si>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</si>
  <si>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</si>
  <si>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</si>
  <si>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</si>
  <si>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</si>
  <si>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</si>
  <si>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</si>
  <si>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</si>
  <si>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</si>
  <si>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</si>
  <si>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</si>
  <si>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</si>
  <si>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</si>
  <si>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</si>
  <si>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</si>
  <si>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</si>
  <si>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</si>
  <si>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</si>
  <si>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</si>
  <si>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</si>
  <si>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</si>
  <si>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</si>
  <si>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</si>
  <si>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</si>
  <si>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</si>
  <si>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</si>
  <si>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</si>
  <si>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</si>
  <si>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</si>
  <si>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</si>
  <si>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</si>
  <si>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</si>
  <si>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</si>
  <si>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</si>
  <si>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</si>
  <si>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</si>
  <si>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</si>
  <si>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</si>
  <si>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</si>
  <si>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</si>
  <si>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</si>
  <si>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</si>
  <si>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</si>
  <si>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</si>
  <si>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</si>
  <si>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</si>
  <si>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</si>
  <si>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</si>
  <si>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</si>
  <si>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</si>
  <si>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</si>
  <si>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</si>
  <si>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</si>
  <si>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</si>
  <si>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</si>
  <si>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</si>
  <si>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</si>
  <si>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</si>
  <si>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</si>
  <si>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</si>
  <si>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</si>
  <si>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</si>
  <si>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</si>
  <si>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</si>
  <si>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</si>
  <si>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</si>
  <si>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</si>
  <si>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</si>
  <si>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</si>
  <si>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</si>
  <si>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</si>
  <si>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</si>
  <si>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</si>
  <si>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</si>
  <si>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</si>
  <si>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</si>
  <si>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</si>
  <si>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</si>
  <si>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</si>
  <si>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</si>
  <si>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</si>
  <si>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</si>
  <si>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</si>
  <si>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</si>
  <si>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</si>
  <si>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</si>
  <si>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</si>
  <si>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</si>
  <si>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</si>
  <si>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</si>
  <si>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</si>
  <si>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</si>
  <si>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</si>
  <si>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</si>
  <si>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</si>
  <si>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</si>
  <si>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</si>
  <si>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</si>
  <si>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</si>
  <si>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</si>
  <si>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</si>
  <si>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</si>
  <si>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</si>
  <si>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</si>
  <si>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</si>
  <si>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</si>
  <si>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</si>
  <si>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</si>
  <si>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</si>
  <si>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</si>
  <si>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</si>
  <si>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</si>
  <si>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</si>
  <si>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</si>
  <si>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</si>
  <si>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</si>
  <si>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</si>
  <si>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</si>
  <si>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</si>
  <si>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</si>
  <si>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</si>
  <si>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</si>
  <si>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</si>
  <si>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</si>
  <si>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</si>
  <si>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</si>
  <si>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</si>
  <si>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</si>
  <si>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</si>
  <si>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</si>
  <si>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</si>
  <si>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</si>
  <si>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</si>
  <si>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</si>
  <si>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</si>
  <si>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</si>
  <si>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</si>
  <si>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</si>
  <si>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</si>
  <si>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</si>
  <si>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</si>
  <si>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</si>
  <si>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</si>
  <si>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</si>
  <si>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</si>
  <si>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</si>
  <si>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</si>
  <si>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</si>
  <si>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</si>
  <si>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</si>
  <si>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</si>
  <si>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</si>
  <si>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</si>
  <si>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</si>
  <si>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</si>
  <si>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</si>
  <si>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</si>
  <si>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</si>
  <si>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</si>
  <si>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</si>
  <si>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</si>
  <si>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</si>
  <si>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</si>
  <si>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</si>
  <si>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</si>
  <si>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</si>
  <si>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</si>
  <si>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</si>
  <si>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</si>
  <si>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</si>
  <si>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</si>
  <si>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</si>
  <si>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</si>
  <si>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</si>
  <si>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</si>
  <si>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</si>
  <si>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</si>
  <si>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</si>
  <si>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</si>
  <si>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</si>
  <si>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</si>
  <si>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</si>
  <si>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</si>
  <si>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</si>
  <si>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</si>
  <si>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</si>
  <si>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</si>
  <si>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</si>
  <si>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</si>
  <si>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</si>
  <si>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</si>
  <si>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</si>
  <si>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</si>
  <si>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</si>
  <si>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</si>
  <si>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</si>
  <si>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</si>
  <si>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</si>
  <si>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</si>
  <si>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</si>
  <si>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</si>
  <si>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</si>
  <si>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</si>
  <si>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</si>
  <si>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</si>
  <si>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</si>
  <si>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</si>
  <si>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</si>
  <si>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</si>
  <si>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</si>
  <si>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</si>
  <si>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</si>
  <si>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</si>
  <si>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</si>
  <si>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</si>
  <si>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</si>
  <si>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</si>
  <si>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</si>
  <si>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</si>
  <si>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</si>
  <si>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</si>
  <si>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</si>
  <si>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</si>
  <si>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</si>
  <si>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</si>
  <si>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</si>
  <si>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</si>
  <si>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</si>
  <si>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</si>
  <si>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</si>
  <si>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</si>
  <si>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</si>
  <si>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</si>
  <si>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</si>
  <si>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</si>
  <si>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</si>
  <si>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</si>
  <si>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</si>
  <si>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</si>
  <si>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</si>
  <si>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</si>
  <si>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</si>
  <si>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</si>
  <si>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</si>
  <si>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</si>
  <si>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</si>
  <si>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</si>
  <si>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</si>
  <si>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</si>
  <si>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</si>
  <si>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</si>
  <si>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</si>
  <si>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</si>
  <si>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</si>
  <si>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</si>
  <si>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</si>
  <si>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</si>
  <si>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</si>
  <si>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</si>
  <si>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</si>
  <si>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</si>
  <si>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</si>
  <si>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</si>
  <si>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</si>
  <si>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</si>
  <si>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</si>
  <si>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</si>
  <si>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</si>
  <si>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</si>
  <si>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</si>
  <si>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</si>
  <si>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</si>
  <si>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</si>
  <si>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</si>
  <si>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</si>
  <si>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</si>
  <si>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</si>
  <si>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</si>
  <si>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</si>
  <si>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</si>
  <si>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</si>
  <si>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</si>
  <si>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</si>
  <si>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</si>
  <si>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</si>
  <si>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</si>
  <si>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</si>
  <si>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</si>
  <si>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</si>
  <si>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</si>
  <si>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</si>
  <si>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</si>
  <si>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</si>
  <si>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</si>
  <si>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</si>
  <si>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</si>
  <si>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</si>
  <si>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</si>
  <si>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</si>
  <si>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</si>
  <si>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</si>
  <si>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</si>
  <si>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</si>
  <si>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</si>
  <si>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</si>
  <si>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</si>
  <si>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</si>
  <si>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</si>
  <si>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</si>
  <si>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</si>
  <si>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</si>
  <si>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</si>
  <si>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</si>
  <si>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</si>
  <si>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</si>
  <si>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</si>
  <si>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</si>
  <si>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</si>
  <si>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</si>
  <si>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</si>
  <si>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</si>
  <si>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</si>
  <si>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</si>
  <si>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</si>
  <si>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</si>
  <si>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</si>
  <si>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</si>
  <si>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</si>
  <si>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</si>
  <si>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</si>
  <si>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</si>
  <si>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</si>
  <si>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</si>
  <si>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</si>
  <si>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</si>
  <si>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</si>
  <si>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</si>
  <si>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</si>
  <si>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</si>
  <si>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</si>
  <si>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</si>
  <si>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</si>
  <si>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</si>
  <si>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</si>
  <si>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</si>
  <si>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</si>
  <si>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</si>
  <si>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</si>
  <si>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</si>
  <si>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</si>
  <si>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</si>
  <si>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</si>
  <si>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</si>
  <si>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</si>
  <si>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</si>
  <si>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</si>
  <si>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</si>
  <si>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</si>
  <si>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</si>
  <si>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</si>
  <si>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</si>
  <si>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</si>
  <si>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</si>
  <si>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</si>
  <si>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</si>
  <si>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</si>
  <si>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</si>
  <si>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</si>
  <si>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</si>
  <si>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</si>
  <si>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</si>
  <si>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</si>
  <si>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</si>
  <si>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</si>
  <si>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</si>
  <si>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</si>
  <si>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</si>
  <si>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</si>
  <si>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</si>
  <si>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</si>
  <si>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</si>
  <si>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</si>
  <si>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</si>
  <si>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</si>
  <si>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</si>
  <si>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</si>
  <si>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</si>
  <si>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</si>
  <si>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</si>
  <si>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</si>
  <si>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</si>
  <si>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</si>
  <si>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</si>
  <si>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</si>
  <si>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</si>
  <si>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</si>
  <si>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</si>
  <si>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</si>
  <si>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</si>
  <si>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</si>
  <si>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</si>
  <si>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</si>
  <si>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</si>
  <si>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</si>
  <si>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</si>
  <si>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</si>
  <si>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</si>
  <si>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</si>
  <si>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</si>
  <si>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</si>
  <si>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</si>
  <si>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</si>
  <si>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</si>
  <si>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</si>
  <si>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</si>
  <si>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</si>
  <si>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</si>
  <si>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</si>
  <si>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</si>
  <si>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</si>
  <si>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</si>
  <si>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</si>
  <si>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</si>
  <si>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</si>
  <si>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</si>
  <si>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</si>
  <si>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</si>
  <si>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</si>
  <si>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</si>
  <si>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</si>
  <si>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</si>
  <si>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</si>
  <si>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</si>
  <si>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</si>
  <si>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</si>
  <si>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</si>
  <si>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</si>
  <si>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</si>
  <si>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</si>
  <si>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</si>
  <si>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</si>
  <si>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</si>
  <si>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</si>
  <si>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</si>
  <si>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</si>
  <si>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</si>
  <si>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</si>
  <si>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</si>
  <si>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</si>
  <si>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</si>
  <si>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</si>
  <si>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</si>
  <si>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</si>
  <si>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</si>
  <si>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</si>
  <si>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</si>
  <si>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</si>
  <si>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</si>
  <si>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</si>
  <si>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</si>
  <si>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</si>
  <si>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</si>
  <si>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</si>
  <si>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</si>
  <si>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</si>
  <si>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</si>
  <si>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</si>
  <si>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</si>
  <si>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</si>
  <si>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</si>
  <si>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</si>
  <si>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</si>
  <si>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</si>
  <si>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</si>
  <si>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</si>
  <si>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</si>
  <si>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</si>
  <si>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</si>
  <si>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</si>
  <si>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</si>
  <si>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</si>
  <si>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</si>
  <si>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</si>
  <si>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</si>
  <si>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</si>
  <si>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</si>
  <si>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</si>
  <si>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</si>
  <si>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</si>
  <si>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</si>
  <si>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</si>
  <si>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</si>
  <si>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</si>
  <si>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</si>
  <si>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</si>
  <si>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</si>
  <si>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</si>
  <si>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</si>
  <si>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</si>
  <si>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</si>
  <si>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</si>
  <si>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</si>
  <si>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</si>
  <si>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</si>
  <si>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</si>
  <si>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</si>
  <si>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</si>
  <si>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</si>
  <si>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</si>
  <si>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</si>
  <si>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</si>
  <si>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</si>
  <si>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</si>
  <si>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</si>
  <si>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</si>
  <si>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</si>
  <si>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</si>
  <si>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</si>
  <si>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</si>
  <si>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</si>
  <si>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</si>
  <si>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</si>
  <si>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</si>
  <si>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</si>
  <si>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</si>
  <si>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</si>
  <si>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</si>
  <si>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</si>
  <si>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</si>
  <si>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</si>
  <si>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</si>
  <si>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</si>
  <si>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</si>
  <si>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</si>
  <si>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</si>
  <si>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</si>
  <si>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</si>
  <si>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</si>
  <si>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</si>
  <si>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</si>
  <si>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</si>
  <si>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</si>
  <si>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</si>
  <si>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</si>
  <si>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</si>
  <si>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</si>
  <si>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</si>
  <si>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</si>
  <si>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</si>
  <si>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</si>
  <si>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</si>
  <si>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</si>
  <si>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</si>
  <si>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</si>
  <si>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</si>
  <si>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</si>
  <si>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</si>
  <si>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</si>
  <si>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</si>
  <si>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</si>
  <si>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</si>
  <si>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</si>
  <si>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</si>
  <si>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</si>
  <si>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</si>
  <si>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</si>
  <si>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</si>
  <si>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</si>
  <si>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</si>
  <si>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</si>
  <si>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</si>
  <si>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</si>
  <si>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</si>
  <si>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</si>
  <si>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</si>
  <si>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</si>
  <si>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</si>
  <si>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</si>
  <si>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</si>
  <si>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</si>
  <si>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</si>
  <si>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</si>
  <si>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</si>
  <si>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</si>
  <si>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</si>
  <si>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</si>
  <si>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</si>
  <si>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</si>
  <si>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</si>
  <si>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</si>
  <si>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</si>
  <si>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</si>
  <si>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</si>
  <si>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</si>
  <si>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</si>
  <si>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</si>
  <si>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</si>
  <si>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</si>
  <si>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</si>
  <si>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</si>
  <si>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</si>
  <si>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</si>
  <si>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</si>
  <si>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</si>
  <si>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</si>
  <si>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</si>
  <si>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</si>
  <si>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</si>
  <si>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</si>
  <si>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</si>
  <si>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</si>
  <si>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</si>
  <si>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</si>
  <si>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</si>
  <si>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</si>
  <si>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</si>
  <si>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</si>
  <si>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</si>
  <si>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</si>
  <si>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</si>
  <si>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</si>
  <si>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</si>
  <si>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</si>
  <si>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</si>
  <si>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</si>
  <si>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</si>
  <si>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</si>
  <si>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</si>
  <si>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</si>
  <si>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</si>
  <si>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</si>
  <si>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</si>
  <si>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</si>
  <si>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</si>
  <si>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</si>
  <si>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</si>
  <si>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</si>
  <si>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</si>
  <si>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</si>
  <si>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</si>
  <si>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</si>
  <si>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</si>
  <si>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</si>
  <si>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</si>
  <si>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</si>
  <si>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</si>
  <si>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</si>
  <si>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</si>
  <si>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</si>
  <si>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</si>
  <si>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</si>
  <si>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</si>
  <si>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</si>
  <si>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</si>
  <si>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</si>
  <si>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</si>
  <si>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</si>
  <si>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</si>
  <si>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</si>
  <si>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</si>
  <si>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</si>
  <si>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</si>
  <si>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</si>
  <si>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</si>
  <si>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</si>
  <si>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</si>
  <si>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</si>
  <si>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</si>
  <si>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</si>
  <si>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</si>
  <si>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</si>
  <si>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</si>
  <si>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</si>
  <si>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</si>
  <si>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</si>
  <si>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</si>
  <si>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</si>
  <si>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</si>
  <si>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</si>
  <si>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</si>
  <si>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</si>
  <si>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</si>
  <si>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</si>
  <si>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</si>
  <si>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</si>
  <si>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</si>
  <si>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</si>
  <si>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</si>
  <si>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</si>
  <si>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</si>
  <si>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</si>
  <si>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</si>
  <si>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</si>
  <si>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</si>
  <si>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</si>
  <si>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</si>
  <si>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</si>
  <si>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</si>
  <si>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</si>
  <si>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</si>
  <si>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</si>
  <si>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</si>
  <si>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</si>
  <si>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</si>
  <si>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</si>
  <si>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</si>
  <si>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</si>
  <si>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</si>
  <si>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</si>
  <si>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</si>
  <si>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</si>
  <si>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</si>
  <si>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</si>
  <si>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</si>
  <si>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</si>
  <si>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</si>
  <si>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</si>
  <si>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</si>
  <si>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</si>
  <si>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</si>
  <si>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</si>
  <si>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</si>
  <si>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</si>
  <si>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</si>
  <si>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</si>
  <si>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</si>
  <si>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</si>
  <si>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</si>
  <si>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</si>
  <si>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</si>
  <si>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</si>
  <si>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</si>
  <si>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</si>
  <si>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</si>
  <si>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</si>
  <si>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</si>
  <si>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</si>
  <si>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</si>
  <si>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</si>
  <si>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</si>
  <si>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</si>
  <si>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</si>
  <si>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</si>
  <si>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</si>
  <si>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</si>
  <si>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</si>
  <si>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</si>
  <si>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</si>
  <si>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</si>
  <si>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</si>
  <si>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</si>
  <si>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</si>
  <si>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</si>
  <si>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</si>
  <si>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</si>
  <si>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</si>
  <si>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</si>
  <si>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</si>
  <si>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</si>
  <si>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</si>
  <si>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</si>
  <si>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</si>
  <si>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</si>
  <si>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</si>
  <si>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</si>
  <si>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</si>
  <si>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</si>
  <si>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</si>
  <si>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</si>
  <si>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</si>
  <si>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</si>
  <si>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</si>
  <si>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</si>
  <si>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</si>
  <si>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</si>
  <si>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</si>
  <si>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</si>
  <si>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</si>
  <si>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</si>
  <si>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</si>
  <si>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</si>
  <si>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</si>
  <si>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</si>
  <si>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</si>
  <si>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</si>
  <si>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</si>
  <si>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</si>
  <si>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</si>
  <si>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</si>
  <si>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</si>
  <si>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</si>
  <si>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</si>
  <si>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</si>
  <si>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</si>
  <si>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</si>
  <si>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</si>
  <si>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</si>
  <si>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</si>
  <si>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</si>
  <si>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</si>
  <si>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</si>
  <si>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</si>
  <si>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</si>
  <si>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</si>
  <si>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</si>
  <si>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</si>
  <si>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</si>
  <si>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</si>
  <si>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</si>
  <si>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</si>
  <si>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</si>
  <si>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</si>
  <si>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</si>
  <si>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</si>
  <si>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</si>
  <si>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</si>
  <si>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</si>
  <si>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</si>
  <si>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</si>
  <si>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</si>
  <si>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</si>
  <si>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</si>
  <si>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</si>
  <si>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</si>
  <si>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</si>
  <si>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</si>
  <si>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</si>
  <si>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</si>
  <si>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</si>
  <si>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</si>
  <si>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</si>
  <si>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</si>
  <si>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</si>
  <si>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</si>
  <si>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</si>
  <si>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</si>
  <si>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</si>
  <si>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</si>
  <si>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</si>
  <si>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</si>
  <si>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</si>
  <si>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</si>
  <si>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</si>
  <si>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</si>
  <si>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</si>
  <si>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</si>
  <si>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</si>
  <si>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</si>
  <si>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</si>
  <si>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</si>
  <si>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</si>
  <si>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</si>
  <si>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</si>
  <si>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</si>
  <si>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</si>
  <si>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</si>
  <si>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</si>
  <si>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</si>
  <si>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</si>
  <si>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</si>
  <si>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</si>
  <si>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</si>
  <si>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</si>
  <si>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</si>
  <si>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</si>
  <si>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</si>
  <si>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</si>
  <si>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</si>
  <si>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</si>
  <si>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</si>
  <si>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</si>
  <si>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</si>
  <si>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</si>
  <si>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</si>
  <si>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</si>
  <si>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</si>
  <si>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</si>
  <si>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</si>
  <si>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</si>
  <si>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</si>
  <si>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</si>
  <si>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</si>
  <si>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</si>
  <si>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</si>
  <si>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</si>
  <si>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</si>
  <si>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</si>
  <si>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</si>
  <si>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</si>
  <si>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</si>
  <si>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</si>
  <si>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</si>
  <si>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</si>
  <si>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</si>
  <si>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</si>
  <si>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</si>
  <si>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</si>
  <si>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</si>
  <si>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</si>
  <si>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</si>
  <si>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</si>
  <si>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</si>
  <si>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</si>
  <si>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</si>
  <si>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</si>
  <si>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</si>
  <si>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</si>
  <si>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</si>
  <si>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</si>
  <si>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</si>
  <si>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</si>
  <si>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</si>
  <si>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</si>
  <si>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</si>
  <si>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</si>
  <si>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</si>
  <si>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</si>
  <si>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</si>
  <si>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</si>
  <si>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</si>
  <si>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</si>
  <si>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</si>
  <si>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</si>
  <si>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</si>
  <si>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</si>
  <si>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</si>
  <si>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</si>
  <si>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</si>
  <si>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</si>
  <si>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</si>
  <si>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</si>
  <si>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</si>
  <si>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</si>
  <si>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</si>
  <si>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</si>
  <si>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</si>
  <si>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</si>
  <si>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</si>
  <si>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</si>
  <si>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</si>
  <si>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</si>
  <si>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</si>
  <si>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</si>
  <si>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</si>
  <si>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</si>
  <si>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</si>
  <si>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</si>
  <si>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</si>
  <si>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</si>
  <si>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</si>
  <si>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</si>
  <si>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</si>
  <si>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</si>
  <si>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</si>
  <si>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</si>
  <si>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</si>
  <si>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</si>
  <si>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</si>
  <si>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</si>
  <si>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</si>
  <si>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</si>
  <si>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</si>
  <si>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</si>
  <si>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</si>
  <si>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</si>
  <si>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</si>
  <si>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</si>
  <si>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</si>
  <si>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</si>
  <si>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</si>
  <si>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</si>
  <si>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</si>
  <si>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</si>
  <si>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</si>
  <si>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</si>
  <si>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</si>
  <si>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</si>
  <si>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</si>
  <si>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</si>
  <si>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</si>
  <si>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</si>
  <si>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</si>
  <si>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</si>
  <si>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</si>
  <si>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</si>
  <si>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</si>
  <si>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</si>
  <si>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</si>
  <si>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</si>
  <si>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</si>
  <si>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</si>
  <si>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</si>
  <si>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</si>
  <si>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</si>
  <si>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</si>
  <si>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</si>
  <si>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</si>
  <si>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</si>
  <si>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</si>
  <si>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</si>
  <si>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</si>
  <si>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</si>
  <si>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</si>
  <si>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</si>
  <si>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</si>
  <si>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</si>
  <si>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</si>
  <si>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</si>
  <si>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</si>
  <si>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</si>
  <si>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</si>
  <si>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</si>
  <si>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</si>
  <si>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</si>
  <si>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</si>
  <si>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</si>
  <si>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</si>
  <si>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</si>
  <si>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</si>
  <si>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</si>
  <si>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</si>
  <si>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</si>
  <si>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</si>
  <si>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</si>
  <si>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</si>
  <si>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</si>
  <si>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</si>
  <si>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</si>
  <si>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</si>
  <si>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</si>
  <si>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</si>
  <si>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</si>
  <si>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</si>
  <si>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</si>
  <si>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</si>
  <si>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</si>
  <si>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</si>
  <si>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</si>
  <si>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</si>
  <si>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</si>
  <si>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</si>
  <si>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</si>
  <si>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</si>
  <si>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</si>
  <si>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</si>
  <si>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</si>
  <si>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</si>
  <si>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</si>
  <si>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</si>
  <si>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</si>
  <si>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</si>
  <si>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</si>
  <si>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</si>
  <si>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</si>
  <si>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</si>
  <si>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</si>
  <si>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</si>
  <si>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</si>
  <si>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</si>
  <si>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</si>
  <si>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</si>
  <si>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</si>
  <si>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</si>
  <si>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</si>
  <si>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</si>
  <si>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</si>
  <si>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</si>
  <si>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</si>
  <si>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</si>
  <si>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</si>
  <si>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</si>
  <si>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</si>
  <si>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</si>
  <si>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</si>
  <si>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</si>
  <si>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</si>
  <si>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</si>
  <si>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</si>
  <si>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</si>
  <si>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</si>
  <si>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</si>
  <si>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</si>
  <si>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</si>
  <si>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</si>
  <si>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</si>
  <si>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</si>
  <si>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</si>
  <si>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</si>
  <si>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</si>
  <si>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</si>
  <si>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</si>
  <si>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</si>
  <si>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</si>
  <si>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</si>
  <si>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</si>
  <si>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</si>
  <si>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</si>
  <si>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</si>
  <si>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</si>
  <si>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</si>
  <si>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</si>
  <si>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</si>
  <si>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</si>
  <si>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</si>
  <si>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</si>
  <si>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</si>
  <si>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</si>
  <si>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</si>
  <si>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</si>
  <si>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</si>
  <si>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</si>
  <si>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</si>
  <si>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</si>
  <si>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</si>
  <si>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</si>
  <si>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</si>
  <si>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</si>
  <si>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</si>
  <si>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</si>
  <si>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</si>
  <si>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</si>
  <si>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</si>
  <si>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</si>
  <si>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</si>
  <si>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</si>
  <si>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</si>
  <si>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</si>
  <si>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</si>
  <si>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</si>
  <si>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</si>
  <si>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</si>
  <si>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</si>
  <si>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</si>
  <si>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</si>
  <si>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</si>
  <si>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</si>
  <si>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</si>
  <si>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</si>
  <si>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</si>
  <si>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</si>
  <si>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</si>
  <si>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</si>
  <si>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</si>
  <si>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</si>
  <si>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</si>
  <si>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</si>
  <si>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</si>
  <si>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</si>
  <si>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</si>
  <si>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</si>
  <si>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</si>
  <si>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</si>
  <si>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</si>
  <si>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</si>
  <si>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</si>
  <si>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</si>
  <si>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</si>
  <si>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</si>
  <si>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</si>
  <si>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</si>
  <si>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</si>
  <si>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</si>
  <si>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</si>
  <si>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</si>
  <si>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</si>
  <si>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</si>
  <si>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</si>
  <si>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</si>
  <si>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</si>
  <si>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</si>
  <si>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</si>
  <si>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</si>
  <si>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</si>
  <si>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</si>
  <si>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</si>
  <si>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</si>
  <si>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</si>
  <si>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</si>
  <si>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</si>
  <si>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</si>
  <si>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</si>
  <si>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</si>
  <si>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</si>
  <si>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</si>
  <si>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</si>
  <si>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</si>
  <si>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</si>
  <si>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</si>
  <si>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</si>
  <si>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</si>
  <si>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</si>
  <si>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</si>
  <si>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</si>
  <si>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</si>
  <si>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</si>
  <si>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</si>
  <si>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</si>
  <si>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</si>
  <si>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</si>
  <si>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</si>
  <si>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</si>
  <si>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</si>
  <si>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</si>
  <si>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</si>
  <si>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</si>
  <si>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</si>
  <si>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</si>
  <si>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</si>
  <si>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</si>
  <si>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</si>
  <si>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</si>
  <si>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</si>
  <si>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</si>
  <si>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</si>
  <si>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</si>
  <si>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</si>
  <si>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</si>
  <si>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</si>
  <si>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</si>
  <si>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</si>
  <si>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</si>
  <si>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</si>
  <si>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</si>
  <si>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</si>
  <si>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</si>
  <si>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</si>
  <si>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</si>
  <si>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</si>
  <si>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</si>
  <si>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</si>
  <si>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</si>
  <si>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</si>
  <si>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</si>
  <si>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</si>
  <si>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</si>
  <si>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</si>
  <si>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</si>
  <si>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</si>
  <si>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</si>
  <si>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</si>
  <si>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</si>
  <si>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</si>
  <si>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</si>
  <si>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</si>
  <si>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</si>
  <si>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</si>
  <si>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</si>
  <si>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</si>
  <si>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</si>
  <si>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</si>
  <si>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</si>
  <si>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</si>
  <si>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</si>
  <si>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</si>
  <si>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</si>
  <si>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</si>
  <si>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</si>
  <si>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</si>
  <si>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</si>
  <si>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</si>
  <si>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</si>
  <si>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</si>
  <si>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</si>
  <si>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</si>
  <si>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</si>
  <si>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</si>
  <si>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</si>
  <si>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</si>
  <si>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</si>
  <si>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</si>
  <si>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</si>
  <si>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</si>
  <si>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</si>
  <si>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</si>
  <si>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</si>
  <si>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</si>
  <si>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</si>
  <si>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</si>
  <si>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</si>
  <si>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</si>
  <si>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</si>
  <si>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</si>
  <si>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</si>
  <si>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</si>
  <si>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</si>
  <si>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</si>
  <si>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</si>
  <si>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</si>
  <si>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</si>
  <si>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</si>
  <si>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</si>
  <si>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</si>
  <si>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</si>
  <si>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</si>
  <si>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</si>
  <si>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</si>
  <si>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</si>
  <si>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</si>
  <si>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</si>
  <si>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</si>
  <si>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</si>
  <si>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</si>
  <si>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</si>
  <si>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</si>
  <si>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</si>
  <si>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</si>
  <si>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</si>
  <si>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</si>
  <si>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</si>
  <si>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</si>
  <si>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</si>
  <si>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</si>
  <si>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</si>
  <si>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</si>
  <si>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</si>
  <si>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</si>
  <si>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</si>
  <si>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</si>
  <si>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</si>
  <si>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</si>
  <si>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</si>
  <si>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</si>
  <si>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</si>
  <si>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</si>
  <si>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</si>
  <si>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</si>
  <si>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</si>
  <si>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</si>
  <si>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</si>
  <si>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</si>
  <si>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</si>
  <si>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</si>
  <si>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</si>
  <si>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</si>
  <si>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</si>
  <si>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</si>
  <si>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</si>
  <si>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</si>
  <si>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</si>
  <si>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</si>
  <si>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</si>
  <si>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</si>
  <si>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</si>
  <si>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</si>
  <si>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</si>
  <si>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</si>
  <si>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</si>
  <si>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</si>
  <si>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</si>
  <si>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</si>
  <si>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</si>
  <si>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</si>
  <si>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</si>
  <si>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</si>
  <si>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</si>
  <si>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</si>
  <si>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</si>
  <si>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</si>
  <si>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</si>
  <si>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</si>
  <si>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</si>
  <si>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</si>
  <si>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</si>
  <si>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</si>
  <si>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</si>
  <si>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</si>
  <si>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</si>
  <si>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</si>
  <si>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</si>
  <si>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</si>
  <si>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</si>
  <si>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</si>
  <si>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</si>
  <si>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</si>
  <si>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</si>
  <si>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</si>
  <si>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</si>
  <si>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</si>
  <si>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</si>
  <si>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</si>
  <si>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</si>
  <si>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</si>
  <si>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</si>
  <si>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</si>
  <si>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</si>
  <si>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</si>
  <si>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</si>
  <si>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</si>
  <si>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</si>
  <si>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</si>
  <si>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</si>
  <si>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</si>
  <si>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</si>
  <si>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</si>
  <si>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</si>
  <si>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</si>
  <si>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</si>
  <si>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</si>
  <si>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</si>
  <si>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</si>
  <si>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</si>
  <si>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</si>
  <si>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</si>
  <si>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</si>
  <si>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</si>
  <si>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</si>
  <si>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</si>
  <si>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</si>
  <si>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</si>
  <si>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</si>
  <si>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</si>
  <si>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</si>
  <si>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</si>
  <si>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</si>
  <si>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</si>
  <si>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</si>
  <si>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</si>
  <si>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</si>
  <si>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</si>
  <si>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</si>
  <si>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</si>
  <si>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</si>
  <si>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</si>
  <si>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</si>
  <si>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</si>
  <si>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</si>
  <si>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</si>
  <si>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</si>
  <si>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</si>
  <si>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</si>
  <si>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</si>
  <si>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</si>
  <si>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</si>
  <si>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</si>
  <si>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</si>
  <si>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</si>
  <si>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</si>
  <si>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</si>
  <si>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</si>
  <si>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</si>
  <si>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</si>
  <si>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</si>
  <si>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</si>
  <si>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</si>
  <si>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</si>
  <si>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</si>
  <si>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</si>
  <si>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</si>
  <si>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</si>
  <si>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</si>
  <si>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</si>
  <si>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</si>
  <si>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</si>
  <si>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</si>
  <si>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</si>
  <si>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</si>
  <si>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</si>
  <si>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</si>
  <si>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</si>
  <si>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</si>
  <si>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</si>
  <si>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</si>
  <si>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</si>
  <si>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</si>
  <si>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</si>
  <si>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</si>
  <si>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</si>
  <si>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</si>
  <si>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</si>
  <si>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</si>
  <si>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</si>
  <si>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</si>
  <si>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</si>
  <si>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</si>
  <si>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</si>
  <si>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</si>
  <si>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</si>
  <si>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</si>
  <si>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</si>
  <si>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</si>
  <si>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</si>
  <si>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</si>
  <si>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</si>
  <si>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</si>
  <si>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</si>
  <si>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</si>
  <si>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</si>
  <si>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</si>
  <si>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</si>
  <si>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</si>
  <si>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</si>
  <si>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</si>
  <si>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</si>
  <si>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</si>
  <si>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</si>
  <si>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</si>
  <si>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</si>
  <si>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</si>
  <si>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</si>
  <si>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</si>
  <si>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</si>
  <si>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</si>
  <si>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</si>
  <si>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</si>
  <si>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</si>
  <si>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</si>
  <si>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</si>
  <si>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</si>
  <si>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</si>
  <si>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</si>
  <si>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</si>
  <si>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</si>
  <si>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</si>
  <si>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</si>
  <si>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</si>
  <si>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</si>
  <si>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</si>
  <si>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</si>
  <si>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</si>
  <si>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</si>
  <si>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</si>
  <si>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</si>
  <si>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</si>
  <si>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</si>
  <si>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</si>
  <si>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</si>
  <si>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</si>
  <si>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</si>
  <si>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</si>
  <si>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</si>
  <si>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</si>
  <si>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</si>
  <si>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</si>
  <si>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</si>
  <si>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</si>
  <si>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</si>
  <si>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</si>
  <si>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</si>
  <si>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</si>
  <si>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</si>
  <si>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</si>
  <si>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</si>
  <si>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</si>
  <si>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</si>
  <si>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</si>
  <si>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</si>
  <si>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</si>
  <si>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</si>
  <si>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</si>
  <si>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</si>
  <si>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</si>
  <si>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</si>
  <si>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</si>
  <si>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</si>
  <si>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</si>
  <si>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</si>
  <si>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</si>
  <si>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</si>
  <si>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</si>
  <si>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</si>
  <si>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</si>
  <si>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</si>
  <si>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</si>
  <si>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</si>
  <si>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</si>
  <si>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</si>
  <si>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</si>
  <si>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</si>
  <si>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</si>
  <si>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</si>
  <si>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</si>
  <si>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</si>
  <si>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</si>
  <si>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</si>
  <si>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</si>
  <si>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</si>
  <si>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</si>
  <si>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</si>
  <si>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</si>
  <si>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</si>
  <si>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</si>
  <si>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</si>
  <si>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</si>
  <si>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</si>
  <si>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</si>
  <si>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</si>
  <si>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</si>
  <si>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</si>
  <si>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</si>
  <si>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</si>
  <si>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</si>
  <si>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</si>
  <si>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</si>
  <si>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</si>
  <si>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</si>
  <si>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</si>
  <si>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</si>
  <si>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</si>
  <si>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</si>
  <si>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</si>
  <si>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</si>
  <si>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</si>
  <si>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</si>
  <si>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</si>
  <si>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</si>
  <si>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</si>
  <si>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</si>
  <si>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</si>
  <si>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</si>
  <si>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</si>
  <si>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</si>
  <si>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</si>
  <si>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</si>
  <si>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</si>
  <si>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</si>
  <si>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</si>
  <si>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</si>
  <si>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</si>
  <si>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</si>
  <si>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</si>
  <si>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</si>
  <si>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</si>
  <si>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</si>
  <si>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</si>
  <si>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</si>
  <si>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</si>
  <si>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</si>
  <si>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</si>
  <si>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</si>
  <si>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</si>
  <si>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</si>
  <si>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</si>
  <si>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</si>
  <si>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</si>
  <si>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</si>
  <si>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</si>
  <si>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</si>
  <si>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</si>
  <si>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</si>
  <si>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</si>
  <si>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</si>
  <si>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</si>
  <si>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</si>
  <si>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</si>
  <si>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</si>
  <si>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</si>
  <si>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</si>
  <si>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</si>
  <si>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</si>
  <si>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</si>
  <si>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</si>
  <si>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</si>
  <si>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</si>
  <si>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</si>
  <si>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</si>
  <si>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</si>
  <si>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</si>
  <si>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</si>
  <si>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</si>
  <si>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</si>
  <si>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</si>
  <si>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</si>
  <si>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</si>
  <si>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</si>
  <si>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</si>
  <si>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</si>
  <si>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</si>
  <si>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</si>
  <si>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</si>
  <si>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</si>
  <si>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</si>
  <si>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</si>
  <si>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</si>
  <si>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</si>
  <si>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</si>
  <si>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</si>
  <si>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</si>
  <si>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</si>
  <si>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</si>
  <si>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</si>
  <si>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</si>
  <si>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</si>
  <si>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</si>
  <si>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</si>
  <si>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</si>
  <si>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</si>
  <si>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</si>
  <si>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</si>
  <si>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</si>
  <si>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</si>
  <si>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</si>
  <si>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</si>
  <si>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</si>
  <si>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</si>
  <si>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</si>
  <si>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</si>
  <si>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</si>
  <si>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</si>
  <si>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</si>
  <si>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</si>
  <si>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</si>
  <si>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</si>
  <si>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</si>
  <si>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</si>
  <si>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</si>
  <si>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</si>
  <si>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</si>
  <si>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</si>
  <si>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</si>
  <si>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</si>
  <si>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</si>
  <si>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</si>
  <si>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</si>
  <si>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</si>
  <si>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</si>
  <si>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</si>
  <si>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</si>
  <si>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</si>
  <si>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</si>
  <si>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</si>
  <si>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</si>
  <si>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</si>
  <si>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</si>
  <si>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</si>
  <si>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</si>
  <si>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</si>
  <si>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</si>
  <si>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</si>
  <si>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</si>
  <si>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</si>
  <si>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</si>
  <si>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</si>
  <si>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</si>
  <si>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</si>
  <si>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</si>
  <si>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</si>
  <si>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</si>
  <si>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</si>
  <si>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</si>
  <si>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</si>
  <si>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</si>
  <si>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</si>
  <si>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</si>
  <si>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</si>
  <si>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</si>
  <si>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</si>
  <si>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</si>
  <si>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</si>
  <si>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</si>
  <si>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</si>
  <si>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</si>
  <si>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</si>
  <si>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</si>
  <si>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</si>
  <si>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</si>
  <si>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</si>
  <si>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</si>
  <si>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</si>
  <si>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</si>
  <si>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</si>
  <si>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</si>
  <si>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</si>
  <si>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</si>
  <si>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</si>
  <si>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</si>
  <si>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</si>
  <si>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</si>
  <si>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</si>
  <si>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</si>
  <si>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</si>
  <si>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</si>
  <si>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</si>
  <si>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</si>
  <si>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</si>
  <si>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</si>
  <si>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</si>
  <si>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</si>
  <si>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</si>
  <si>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</si>
  <si>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</si>
  <si>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</si>
  <si>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</si>
  <si>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</si>
  <si>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</si>
  <si>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</si>
  <si>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</si>
  <si>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</si>
  <si>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</si>
  <si>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</si>
  <si>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</si>
  <si>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</si>
  <si>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</si>
  <si>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</si>
  <si>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</si>
  <si>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</si>
  <si>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</si>
  <si>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</si>
  <si>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</si>
  <si>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</si>
  <si>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</si>
  <si>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</si>
  <si>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</si>
  <si>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</si>
  <si>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</si>
  <si>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</si>
  <si>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</si>
  <si>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</si>
  <si>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</si>
  <si>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</si>
  <si>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</si>
  <si>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</si>
  <si>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</si>
  <si>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</si>
  <si>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</si>
  <si>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</si>
  <si>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</si>
  <si>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</si>
  <si>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</si>
  <si>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</si>
  <si>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</si>
  <si>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</si>
  <si>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</si>
  <si>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</si>
  <si>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</si>
  <si>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</si>
  <si>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</si>
  <si>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</si>
  <si>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</si>
  <si>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</si>
  <si>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</si>
  <si>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</si>
  <si>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</si>
  <si>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</si>
  <si>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</si>
  <si>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</si>
  <si>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</si>
  <si>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</si>
  <si>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</si>
  <si>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</si>
  <si>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</si>
  <si>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</si>
  <si>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</si>
  <si>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</si>
  <si>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</si>
  <si>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</si>
  <si>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</si>
  <si>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</si>
  <si>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</si>
  <si>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</si>
  <si>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</si>
  <si>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</si>
  <si>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</si>
  <si>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</si>
  <si>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</si>
  <si>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</si>
  <si>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</si>
  <si>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</si>
  <si>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</si>
  <si>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</si>
  <si>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</si>
  <si>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</si>
  <si>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</si>
  <si>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</si>
  <si>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</si>
  <si>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</si>
  <si>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</si>
  <si>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</si>
  <si>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</si>
  <si>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</si>
  <si>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</si>
  <si>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</si>
  <si>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</si>
  <si>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</si>
  <si>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</si>
  <si>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</si>
  <si>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</si>
  <si>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</si>
  <si>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</si>
  <si>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</si>
  <si>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</si>
  <si>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</si>
  <si>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</si>
  <si>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</si>
  <si>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</si>
  <si>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</si>
  <si>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</si>
  <si>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</si>
  <si>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</si>
  <si>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</si>
  <si>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</si>
  <si>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</si>
  <si>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</si>
  <si>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</si>
  <si>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</si>
  <si>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</si>
  <si>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</si>
  <si>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</si>
  <si>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</si>
  <si>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</si>
  <si>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</si>
  <si>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</si>
  <si>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</si>
  <si>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</si>
  <si>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</si>
  <si>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</si>
  <si>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</si>
  <si>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</si>
  <si>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</si>
  <si>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</si>
  <si>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</si>
  <si>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</si>
  <si>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</si>
  <si>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</si>
  <si>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</si>
  <si>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</si>
  <si>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</si>
  <si>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</si>
  <si>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</si>
  <si>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</si>
  <si>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</si>
  <si>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</si>
  <si>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</si>
  <si>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</si>
  <si>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</si>
  <si>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</si>
  <si>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</si>
  <si>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</si>
  <si>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</si>
  <si>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</si>
  <si>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</si>
  <si>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</si>
  <si>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</si>
  <si>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</si>
  <si>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</si>
  <si>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</si>
  <si>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</si>
  <si>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</si>
  <si>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</si>
  <si>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</si>
  <si>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</si>
  <si>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</si>
  <si>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</si>
  <si>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</si>
  <si>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</si>
  <si>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</si>
  <si>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</si>
  <si>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</si>
  <si>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</si>
  <si>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</si>
  <si>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</si>
  <si>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</si>
  <si>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</si>
  <si>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</si>
  <si>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</si>
  <si>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</si>
  <si>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</si>
  <si>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</si>
  <si>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</si>
  <si>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</si>
  <si>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</si>
  <si>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</si>
  <si>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</si>
  <si>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</si>
  <si>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</si>
  <si>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</si>
  <si>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</si>
  <si>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</si>
  <si>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</si>
  <si>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</si>
  <si>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</si>
  <si>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</si>
  <si>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</si>
  <si>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</si>
  <si>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</si>
  <si>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</si>
  <si>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</si>
  <si>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</si>
  <si>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</si>
  <si>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</si>
  <si>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</si>
  <si>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</si>
  <si>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</si>
  <si>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</si>
  <si>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</si>
  <si>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</si>
  <si>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</si>
  <si>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</si>
  <si>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</si>
  <si>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</si>
  <si>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</si>
  <si>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</si>
  <si>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</si>
  <si>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</si>
  <si>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</si>
  <si>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</si>
  <si>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</si>
  <si>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</si>
  <si>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</si>
  <si>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</si>
  <si>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</si>
  <si>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</si>
  <si>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</si>
  <si>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</si>
  <si>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</si>
  <si>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</si>
  <si>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</si>
  <si>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</si>
  <si>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</si>
  <si>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</si>
  <si>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</si>
  <si>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</si>
  <si>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</si>
  <si>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</si>
  <si>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</si>
  <si>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</si>
  <si>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</si>
  <si>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</si>
  <si>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</si>
  <si>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</si>
  <si>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</si>
  <si>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</si>
  <si>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</si>
  <si>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</si>
  <si>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</si>
  <si>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</si>
  <si>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</si>
  <si>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</si>
  <si>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</si>
  <si>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</si>
  <si>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</si>
  <si>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</si>
  <si>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</si>
  <si>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</si>
  <si>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</si>
  <si>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</si>
  <si>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</si>
  <si>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</si>
  <si>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</si>
  <si>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</si>
  <si>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</si>
  <si>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</si>
  <si>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</si>
  <si>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</si>
  <si>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</si>
  <si>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</si>
  <si>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</si>
  <si>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</si>
  <si>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</si>
  <si>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</si>
  <si>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</si>
  <si>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</si>
  <si>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</si>
  <si>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</si>
  <si>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</si>
  <si>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</si>
  <si>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</si>
  <si>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</si>
  <si>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</si>
  <si>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</si>
  <si>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</si>
  <si>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</si>
  <si>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</si>
  <si>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</si>
  <si>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</si>
  <si>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</si>
  <si>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</si>
  <si>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</si>
  <si>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</si>
  <si>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</si>
  <si>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</si>
  <si>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</si>
  <si>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</si>
  <si>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</si>
  <si>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</si>
  <si>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</si>
  <si>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</si>
  <si>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</si>
  <si>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</si>
  <si>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</si>
  <si>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</si>
  <si>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</si>
  <si>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</si>
  <si>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</si>
  <si>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</si>
  <si>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</si>
  <si>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</si>
  <si>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</si>
  <si>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</si>
  <si>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</si>
  <si>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</si>
  <si>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</si>
  <si>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</si>
  <si>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</si>
  <si>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</si>
  <si>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</si>
  <si>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</si>
  <si>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</si>
  <si>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</si>
  <si>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</si>
  <si>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</si>
  <si>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</si>
  <si>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</si>
  <si>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</si>
  <si>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</si>
  <si>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</si>
  <si>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</si>
  <si>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</si>
  <si>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</si>
  <si>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</si>
  <si>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</si>
  <si>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</si>
  <si>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</si>
  <si>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</si>
  <si>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</si>
  <si>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</si>
  <si>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</si>
  <si>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</si>
  <si>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</si>
  <si>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</si>
  <si>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</si>
  <si>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</si>
  <si>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</si>
  <si>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</si>
  <si>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</si>
  <si>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</si>
  <si>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</si>
  <si>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</si>
  <si>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</si>
  <si>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</si>
  <si>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</si>
  <si>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</si>
  <si>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</si>
  <si>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</si>
  <si>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</si>
  <si>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</si>
  <si>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</si>
  <si>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</si>
  <si>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</si>
  <si>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</si>
  <si>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</si>
  <si>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</si>
  <si>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</si>
  <si>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</si>
  <si>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</si>
  <si>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</si>
  <si>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</si>
  <si>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</si>
  <si>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</si>
  <si>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</si>
  <si>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</si>
  <si>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</si>
  <si>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</si>
  <si>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</si>
  <si>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</si>
  <si>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</si>
  <si>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</si>
  <si>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</si>
  <si>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</si>
  <si>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</si>
  <si>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</si>
  <si>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</si>
  <si>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</si>
  <si>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</si>
  <si>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</si>
  <si>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</si>
  <si>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</si>
  <si>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</si>
  <si>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</si>
  <si>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</si>
  <si>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</si>
  <si>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</si>
  <si>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</si>
  <si>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</si>
  <si>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</si>
  <si>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</si>
  <si>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</si>
  <si>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</si>
  <si>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</si>
  <si>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</si>
  <si>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</si>
  <si>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</si>
  <si>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</si>
  <si>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</si>
  <si>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</si>
  <si>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</si>
  <si>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</si>
  <si>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</si>
  <si>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</si>
  <si>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</si>
  <si>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</si>
  <si>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</si>
  <si>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</si>
  <si>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</si>
  <si>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</si>
  <si>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</si>
  <si>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</si>
  <si>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</si>
  <si>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</si>
  <si>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</si>
  <si>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</si>
  <si>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</si>
  <si>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</si>
  <si>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</si>
  <si>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</si>
  <si>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</si>
  <si>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</si>
  <si>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</si>
  <si>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</si>
  <si>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</si>
  <si>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</si>
  <si>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</si>
  <si>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</si>
  <si>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</si>
  <si>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</si>
  <si>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</si>
  <si>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</si>
  <si>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</si>
  <si>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</si>
  <si>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</si>
  <si>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</si>
  <si>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</si>
  <si>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</si>
  <si>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</si>
  <si>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</si>
  <si>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</si>
  <si>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</si>
  <si>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</si>
  <si>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</si>
  <si>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</si>
  <si>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</si>
  <si>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</si>
  <si>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</si>
  <si>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</si>
  <si>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</si>
  <si>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</si>
  <si>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</si>
  <si>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</si>
  <si>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</si>
  <si>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</si>
  <si>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</si>
  <si>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</si>
  <si>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</si>
  <si>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</si>
  <si>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</si>
  <si>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</si>
  <si>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</si>
  <si>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</si>
  <si>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</si>
  <si>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</si>
  <si>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</si>
  <si>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</si>
  <si>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</si>
  <si>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</si>
  <si>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</si>
  <si>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</si>
  <si>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</si>
  <si>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</si>
  <si>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</si>
  <si>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</si>
  <si>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</si>
  <si>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</si>
  <si>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</si>
  <si>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</si>
  <si>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</si>
  <si>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</si>
  <si>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</si>
  <si>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</si>
  <si>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</si>
  <si>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</si>
  <si>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</si>
  <si>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</si>
  <si>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</si>
  <si>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</si>
  <si>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</si>
  <si>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</si>
  <si>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</si>
  <si>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</si>
  <si>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</si>
  <si>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</si>
  <si>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</si>
  <si>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</si>
  <si>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</si>
  <si>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</si>
  <si>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</si>
  <si>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</si>
  <si>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</si>
  <si>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</si>
  <si>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</si>
  <si>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</si>
  <si>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</si>
  <si>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</si>
  <si>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</si>
  <si>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</si>
  <si>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</si>
  <si>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</si>
  <si>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</si>
  <si>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</si>
  <si>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</si>
  <si>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</si>
  <si>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</si>
  <si>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</si>
  <si>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</si>
  <si>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</si>
  <si>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</si>
  <si>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</si>
  <si>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</si>
  <si>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</si>
  <si>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</si>
  <si>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</si>
  <si>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</si>
  <si>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</si>
  <si>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</si>
  <si>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</si>
  <si>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</si>
  <si>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</si>
  <si>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</si>
  <si>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</si>
  <si>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</si>
  <si>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</si>
  <si>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</si>
  <si>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</si>
  <si>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</si>
  <si>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</si>
  <si>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</si>
  <si>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</si>
  <si>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</si>
  <si>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</si>
  <si>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</si>
  <si>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</si>
  <si>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</si>
  <si>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</si>
  <si>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</si>
  <si>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</si>
  <si>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</si>
  <si>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</si>
  <si>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</si>
  <si>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</si>
  <si>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</si>
  <si>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</si>
  <si>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</si>
  <si>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</si>
  <si>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</si>
  <si>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</si>
  <si>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</si>
  <si>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</si>
  <si>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</si>
  <si>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</si>
  <si>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</si>
  <si>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</si>
  <si>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</si>
  <si>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</si>
  <si>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</si>
  <si>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</si>
  <si>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</si>
  <si>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</si>
  <si>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</si>
  <si>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</si>
  <si>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</si>
  <si>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</si>
  <si>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</si>
  <si>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</si>
  <si>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</si>
  <si>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</si>
  <si>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</si>
  <si>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</si>
  <si>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</si>
  <si>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</si>
  <si>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</si>
  <si>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</si>
  <si>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</si>
  <si>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</si>
  <si>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</si>
  <si>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</si>
  <si>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</si>
  <si>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</si>
  <si>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</si>
  <si>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</si>
  <si>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</si>
  <si>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</si>
  <si>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</si>
  <si>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</si>
  <si>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</si>
  <si>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</si>
  <si>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</si>
  <si>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</si>
  <si>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</si>
  <si>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</si>
  <si>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</si>
  <si>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</si>
  <si>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</si>
  <si>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</si>
  <si>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</si>
  <si>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</si>
  <si>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</si>
  <si>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</si>
  <si>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</si>
  <si>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</si>
  <si>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</si>
  <si>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</si>
  <si>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</si>
  <si>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</si>
  <si>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</si>
  <si>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</si>
  <si>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</si>
  <si>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</si>
  <si>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</si>
  <si>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</si>
  <si>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</si>
  <si>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</si>
  <si>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</si>
  <si>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</si>
  <si>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</si>
  <si>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</si>
  <si>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</si>
  <si>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</si>
  <si>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</si>
  <si>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</si>
  <si>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</si>
  <si>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</si>
  <si>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</si>
  <si>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</si>
  <si>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</si>
  <si>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</si>
  <si>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</si>
  <si>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</si>
  <si>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</si>
  <si>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</si>
  <si>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</si>
  <si>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</si>
  <si>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</si>
  <si>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</si>
  <si>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</si>
  <si>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</si>
  <si>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</si>
  <si>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</si>
  <si>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</si>
  <si>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</si>
  <si>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</si>
  <si>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</si>
  <si>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</si>
  <si>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</si>
  <si>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</si>
  <si>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</si>
  <si>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</si>
  <si>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</si>
  <si>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</si>
  <si>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</si>
  <si>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</si>
  <si>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</si>
  <si>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</si>
  <si>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</si>
  <si>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</si>
  <si>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</si>
  <si>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</si>
  <si>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</si>
  <si>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</si>
  <si>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</si>
  <si>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</si>
  <si>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</si>
  <si>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</si>
  <si>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</si>
  <si>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</si>
  <si>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</si>
  <si>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</si>
  <si>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</si>
  <si>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</si>
  <si>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</si>
  <si>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</si>
  <si>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</si>
  <si>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</si>
  <si>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</si>
  <si>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</si>
  <si>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</si>
  <si>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</si>
  <si>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</si>
  <si>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</si>
  <si>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</si>
  <si>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</si>
  <si>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</si>
  <si>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</si>
  <si>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</si>
  <si>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</si>
  <si>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</si>
  <si>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</si>
  <si>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</si>
  <si>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</si>
  <si>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</si>
  <si>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</si>
  <si>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</si>
  <si>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</si>
  <si>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</si>
  <si>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</si>
  <si>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</si>
  <si>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</si>
  <si>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</si>
  <si>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</si>
  <si>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</si>
  <si>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</si>
  <si>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</si>
  <si>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</si>
  <si>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</si>
  <si>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</si>
  <si>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</si>
  <si>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</si>
  <si>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</si>
  <si>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</si>
  <si>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</si>
  <si>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</si>
  <si>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</si>
  <si>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</si>
  <si>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</si>
  <si>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</si>
  <si>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</si>
  <si>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</si>
  <si>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</si>
  <si>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</si>
  <si>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</si>
  <si>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</si>
  <si>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</si>
  <si>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</si>
  <si>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</si>
  <si>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</si>
  <si>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</si>
  <si>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</si>
  <si>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</si>
  <si>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</si>
  <si>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</si>
  <si>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</si>
  <si>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</si>
  <si>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</si>
  <si>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</si>
  <si>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</si>
  <si>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</si>
  <si>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</si>
  <si>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</si>
  <si>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</si>
  <si>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</si>
  <si>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</si>
  <si>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</si>
  <si>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</si>
  <si>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</si>
  <si>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</si>
  <si>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</si>
  <si>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</si>
  <si>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</si>
  <si>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</si>
  <si>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</si>
  <si>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</si>
  <si>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</si>
  <si>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</si>
  <si>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</si>
  <si>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</si>
  <si>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</si>
  <si>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</si>
  <si>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</si>
  <si>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</si>
  <si>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</si>
  <si>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</si>
  <si>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</si>
  <si>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</si>
  <si>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</si>
  <si>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</si>
  <si>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</si>
  <si>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</si>
  <si>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</si>
  <si>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</si>
  <si>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</si>
  <si>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</si>
  <si>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</si>
  <si>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</si>
  <si>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</si>
  <si>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</si>
  <si>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</si>
  <si>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</si>
  <si>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</si>
  <si>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</si>
  <si>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</si>
  <si>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</si>
  <si>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</si>
  <si>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</si>
  <si>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</si>
  <si>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</si>
  <si>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</si>
  <si>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</si>
  <si>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</si>
  <si>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</si>
  <si>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</si>
  <si>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</si>
  <si>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</si>
  <si>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</si>
  <si>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</si>
  <si>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</si>
  <si>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</si>
  <si>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</si>
  <si>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</si>
  <si>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</si>
  <si>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</si>
  <si>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</si>
  <si>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</si>
  <si>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</si>
  <si>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</si>
  <si>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</si>
  <si>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</si>
  <si>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</si>
  <si>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</si>
  <si>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</si>
  <si>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</si>
  <si>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</si>
  <si>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</si>
  <si>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</si>
  <si>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</si>
  <si>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</si>
  <si>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</si>
  <si>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</si>
  <si>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</si>
  <si>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</si>
  <si>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</si>
  <si>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</si>
  <si>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</si>
  <si>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</si>
  <si>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</si>
  <si>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</si>
  <si>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</si>
  <si>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</si>
  <si>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</si>
  <si>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</si>
  <si>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</si>
  <si>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</si>
  <si>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</si>
  <si>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</si>
  <si>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</si>
  <si>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</si>
  <si>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</si>
  <si>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</si>
  <si>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</si>
  <si>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</si>
  <si>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</si>
  <si>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</si>
  <si>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</si>
  <si>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</si>
  <si>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</si>
  <si>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</si>
  <si>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</si>
  <si>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</si>
  <si>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</si>
  <si>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</si>
  <si>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</si>
  <si>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</si>
  <si>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</si>
  <si>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</si>
  <si>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</si>
  <si>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</si>
  <si>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</si>
  <si>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</si>
  <si>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</si>
  <si>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</si>
  <si>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</si>
  <si>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</si>
  <si>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</si>
  <si>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</si>
  <si>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</si>
  <si>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</si>
  <si>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</si>
  <si>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</si>
  <si>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</si>
  <si>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</si>
  <si>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</si>
  <si>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</si>
  <si>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</si>
  <si>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</si>
  <si>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</si>
  <si>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</si>
  <si>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</si>
  <si>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</si>
  <si>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</si>
  <si>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</si>
  <si>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</si>
  <si>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</si>
  <si>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</si>
  <si>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</si>
  <si>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</si>
  <si>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</si>
  <si>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</si>
  <si>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</si>
  <si>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</si>
  <si>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</si>
  <si>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</si>
  <si>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</si>
  <si>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</si>
  <si>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</si>
  <si>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</si>
  <si>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</si>
  <si>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</si>
  <si>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</si>
  <si>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</si>
  <si>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</si>
  <si>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</si>
  <si>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</si>
  <si>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</si>
  <si>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</si>
  <si>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</si>
  <si>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</si>
  <si>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</si>
  <si>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</si>
  <si>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</si>
  <si>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</si>
  <si>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</si>
  <si>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</si>
  <si>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</si>
  <si>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</si>
  <si>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</si>
  <si>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</si>
  <si>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</si>
  <si>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</si>
  <si>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</si>
  <si>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</si>
  <si>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</si>
  <si>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</si>
  <si>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</si>
  <si>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</si>
  <si>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</si>
  <si>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</si>
  <si>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</si>
  <si>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</si>
  <si>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</si>
  <si>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</si>
  <si>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</si>
  <si>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</si>
  <si>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</si>
  <si>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</si>
  <si>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</si>
  <si>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</si>
  <si>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</si>
  <si>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</si>
  <si>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</si>
  <si>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</si>
  <si>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</si>
  <si>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</si>
  <si>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</si>
  <si>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</si>
  <si>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</si>
  <si>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</si>
  <si>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</si>
  <si>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</si>
  <si>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</si>
  <si>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</si>
  <si>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</si>
  <si>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</si>
  <si>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</si>
  <si>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</si>
  <si>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</si>
  <si>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</si>
  <si>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</si>
  <si>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</si>
  <si>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</si>
  <si>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</si>
  <si>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</si>
  <si>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</si>
  <si>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</si>
  <si>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</si>
  <si>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</si>
  <si>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</si>
  <si>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</si>
  <si>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</si>
  <si>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</si>
  <si>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</si>
  <si>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</si>
  <si>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</si>
  <si>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</si>
  <si>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</si>
  <si>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</si>
  <si>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</si>
  <si>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</si>
  <si>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</si>
  <si>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</si>
  <si>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</si>
  <si>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</si>
  <si>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</si>
  <si>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</si>
  <si>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</si>
  <si>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</si>
  <si>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</si>
  <si>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</si>
  <si>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</si>
  <si>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</si>
  <si>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</si>
  <si>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</si>
  <si>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</si>
  <si>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</si>
  <si>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</si>
  <si>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</si>
  <si>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</si>
  <si>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</si>
  <si>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</si>
  <si>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</si>
  <si>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</si>
  <si>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</si>
  <si>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</si>
  <si>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</si>
  <si>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</si>
  <si>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</si>
  <si>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</si>
  <si>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</si>
  <si>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</si>
  <si>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</si>
  <si>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</si>
  <si>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</si>
  <si>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</si>
  <si>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</si>
  <si>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</si>
  <si>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</si>
  <si>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</si>
  <si>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</si>
  <si>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</si>
  <si>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</si>
  <si>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</si>
  <si>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</si>
  <si>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</si>
  <si>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</si>
  <si>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</si>
  <si>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</si>
  <si>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</si>
  <si>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</si>
  <si>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</si>
  <si>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</si>
  <si>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</si>
  <si>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</si>
  <si>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</si>
  <si>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</si>
  <si>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</si>
  <si>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</si>
  <si>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</si>
  <si>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</si>
  <si>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</si>
  <si>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</si>
  <si>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</si>
  <si>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</si>
  <si>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</si>
  <si>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</si>
  <si>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</si>
  <si>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</si>
  <si>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</si>
  <si>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</si>
  <si>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</si>
  <si>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</si>
  <si>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</si>
  <si>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</si>
  <si>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</si>
  <si>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</si>
  <si>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</si>
  <si>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</si>
  <si>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</si>
  <si>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</si>
  <si>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</si>
  <si>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</si>
  <si>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</si>
  <si>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</si>
  <si>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</si>
  <si>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</si>
  <si>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</si>
  <si>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</si>
  <si>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</si>
  <si>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</si>
  <si>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</si>
  <si>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</si>
  <si>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</si>
  <si>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</si>
  <si>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</si>
  <si>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</si>
  <si>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</si>
  <si>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</si>
  <si>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</si>
  <si>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</si>
  <si>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</si>
  <si>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</si>
  <si>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</si>
  <si>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</si>
  <si>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</si>
  <si>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</si>
  <si>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</si>
  <si>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</si>
  <si>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</si>
  <si>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</si>
  <si>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</si>
  <si>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</si>
  <si>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</si>
  <si>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</si>
  <si>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</si>
  <si>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</si>
  <si>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</si>
  <si>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</si>
  <si>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</si>
  <si>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</si>
  <si>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</si>
  <si>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</si>
  <si>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</si>
  <si>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</si>
  <si>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</si>
  <si>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</si>
  <si>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</si>
  <si>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</si>
  <si>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</si>
  <si>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</si>
  <si>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</si>
  <si>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</si>
  <si>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</si>
  <si>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</si>
  <si>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</si>
  <si>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</si>
  <si>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</si>
  <si>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</si>
  <si>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</si>
  <si>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</si>
  <si>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</si>
  <si>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</si>
  <si>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</si>
  <si>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</si>
  <si>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</si>
  <si>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</si>
  <si>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</si>
  <si>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</si>
  <si>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</si>
  <si>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</si>
  <si>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</si>
  <si>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</si>
  <si>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</si>
  <si>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</si>
  <si>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</si>
  <si>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</si>
  <si>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</si>
  <si>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</si>
  <si>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</si>
  <si>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</si>
  <si>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</si>
  <si>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</si>
  <si>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</si>
  <si>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</si>
  <si>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</si>
  <si>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</si>
  <si>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</si>
  <si>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</si>
  <si>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</si>
  <si>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</si>
  <si>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</si>
  <si>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</si>
  <si>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</si>
  <si>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</si>
  <si>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</si>
  <si>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</si>
  <si>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</si>
  <si>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</si>
  <si>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</si>
  <si>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</si>
  <si>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</si>
  <si>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</si>
  <si>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</si>
  <si>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</si>
  <si>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</si>
  <si>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</si>
  <si>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</si>
  <si>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</si>
  <si>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</si>
  <si>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</si>
  <si>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</si>
  <si>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</si>
  <si>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</si>
  <si>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</si>
  <si>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</si>
  <si>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</si>
  <si>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</si>
  <si>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</si>
  <si>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</si>
  <si>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</si>
  <si>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</si>
  <si>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</si>
  <si>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</si>
  <si>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</si>
  <si>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</si>
  <si>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</si>
  <si>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</si>
  <si>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</si>
  <si>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</si>
  <si>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</si>
  <si>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</si>
  <si>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</si>
  <si>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</si>
  <si>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</si>
  <si>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</si>
  <si>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</si>
  <si>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</si>
  <si>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</si>
  <si>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</si>
  <si>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</si>
  <si>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</si>
  <si>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</si>
  <si>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</si>
  <si>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</si>
  <si>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</si>
  <si>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</si>
  <si>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</si>
  <si>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</si>
  <si>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</si>
  <si>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</si>
  <si>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</si>
  <si>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</si>
  <si>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</si>
  <si>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</si>
  <si>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</si>
  <si>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</si>
  <si>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</si>
  <si>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</si>
  <si>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</si>
  <si>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</si>
  <si>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</si>
  <si>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</si>
  <si>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</si>
  <si>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</si>
  <si>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</si>
  <si>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</si>
  <si>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</si>
  <si>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</si>
  <si>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</si>
  <si>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</si>
  <si>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</si>
  <si>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</si>
  <si>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</si>
  <si>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</si>
  <si>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</si>
  <si>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</si>
  <si>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</si>
  <si>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</si>
  <si>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</si>
  <si>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</si>
  <si>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</si>
  <si>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</si>
  <si>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</si>
  <si>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</si>
  <si>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</si>
  <si>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</si>
  <si>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</si>
  <si>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</si>
  <si>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</si>
  <si>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</si>
  <si>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</si>
  <si>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</si>
  <si>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</si>
  <si>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</si>
  <si>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</si>
  <si>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</si>
  <si>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</si>
  <si>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</si>
  <si>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</si>
  <si>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</si>
  <si>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</si>
  <si>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</si>
  <si>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</si>
  <si>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</si>
  <si>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</si>
  <si>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</si>
  <si>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</si>
  <si>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</si>
  <si>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</si>
  <si>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</si>
  <si>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</si>
  <si>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</si>
  <si>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</si>
  <si>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</si>
  <si>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</si>
  <si>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</si>
  <si>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</si>
  <si>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</si>
  <si>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</si>
  <si>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</si>
  <si>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</si>
  <si>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</si>
  <si>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</si>
  <si>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</si>
  <si>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</si>
  <si>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</si>
  <si>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</si>
  <si>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</si>
  <si>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</si>
  <si>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</si>
  <si>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</si>
  <si>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</si>
  <si>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</si>
  <si>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</si>
  <si>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</si>
  <si>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</si>
  <si>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</si>
  <si>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</si>
  <si>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</si>
  <si>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</si>
  <si>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</si>
  <si>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</si>
  <si>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</si>
  <si>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</si>
  <si>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</si>
  <si>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</si>
  <si>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</si>
  <si>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</si>
  <si>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</si>
  <si>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</si>
  <si>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</si>
  <si>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</si>
  <si>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</si>
  <si>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</si>
  <si>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</si>
  <si>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</si>
  <si>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</si>
  <si>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</si>
  <si>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</si>
  <si>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</si>
  <si>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</si>
  <si>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</si>
  <si>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</si>
  <si>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</si>
  <si>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</si>
  <si>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</si>
  <si>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</si>
  <si>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</si>
  <si>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</si>
  <si>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</si>
  <si>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</si>
  <si>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</si>
  <si>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</si>
  <si>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</si>
  <si>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</si>
  <si>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</si>
  <si>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</si>
  <si>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</si>
  <si>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</si>
  <si>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</si>
  <si>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</si>
  <si>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</si>
  <si>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</si>
  <si>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</si>
  <si>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</si>
  <si>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</si>
  <si>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</si>
  <si>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</si>
  <si>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</si>
  <si>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</si>
  <si>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</si>
  <si>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</si>
  <si>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</si>
  <si>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</si>
  <si>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</si>
  <si>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</si>
  <si>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</si>
  <si>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</si>
  <si>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</si>
  <si>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</si>
  <si>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</si>
  <si>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</si>
  <si>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</si>
  <si>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</si>
  <si>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</si>
  <si>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</si>
  <si>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</si>
  <si>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</si>
  <si>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</si>
  <si>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</si>
  <si>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</si>
  <si>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</si>
  <si>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</si>
  <si>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</si>
  <si>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</si>
  <si>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</si>
  <si>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</si>
  <si>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</si>
  <si>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</si>
  <si>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</si>
  <si>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</si>
  <si>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</si>
  <si>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</si>
  <si>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</si>
  <si>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</si>
  <si>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</si>
  <si>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</si>
  <si>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</si>
  <si>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</si>
  <si>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</si>
  <si>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</si>
  <si>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</si>
  <si>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</si>
  <si>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</si>
  <si>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</si>
  <si>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</si>
  <si>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</si>
  <si>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</si>
  <si>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</si>
  <si>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</si>
  <si>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</si>
  <si>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</si>
  <si>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</si>
  <si>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</si>
  <si>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</si>
  <si>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</si>
  <si>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</si>
  <si>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</si>
  <si>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</si>
  <si>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</si>
  <si>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</si>
  <si>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</si>
  <si>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</si>
  <si>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</si>
  <si>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</si>
  <si>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</si>
  <si>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</si>
  <si>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</si>
  <si>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</si>
  <si>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</si>
  <si>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</si>
  <si>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</si>
  <si>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</si>
  <si>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</si>
  <si>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</si>
  <si>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</si>
  <si>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</si>
  <si>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</si>
  <si>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</si>
  <si>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</si>
  <si>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</si>
  <si>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</si>
  <si>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</si>
  <si>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</si>
  <si>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</si>
  <si>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</si>
  <si>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</si>
  <si>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</si>
  <si>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</si>
  <si>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</si>
  <si>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</si>
  <si>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</si>
  <si>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</si>
  <si>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</si>
  <si>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</si>
  <si>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</si>
  <si>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</si>
  <si>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</si>
  <si>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</si>
  <si>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</si>
  <si>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</si>
  <si>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</si>
  <si>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</si>
  <si>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</si>
  <si>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</si>
  <si>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</si>
  <si>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</si>
  <si>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</si>
  <si>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</si>
  <si>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</si>
  <si>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</si>
  <si>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</si>
  <si>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</si>
  <si>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</si>
  <si>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</si>
  <si>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</si>
  <si>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</si>
  <si>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</si>
  <si>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</si>
  <si>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</si>
  <si>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</si>
  <si>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</si>
  <si>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</si>
  <si>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</si>
  <si>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</si>
  <si>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</si>
  <si>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</si>
  <si>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</si>
  <si>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</si>
  <si>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</si>
  <si>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</si>
  <si>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</si>
  <si>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</si>
  <si>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</si>
  <si>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</si>
  <si>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</si>
  <si>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</si>
  <si>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</si>
  <si>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</si>
  <si>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</si>
  <si>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</si>
  <si>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</si>
  <si>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</si>
  <si>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</si>
  <si>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</si>
  <si>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</si>
  <si>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</si>
  <si>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</si>
  <si>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</si>
  <si>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</si>
  <si>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</si>
  <si>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</si>
  <si>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</si>
  <si>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</si>
  <si>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</si>
  <si>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</si>
  <si>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</si>
  <si>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</si>
  <si>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</si>
  <si>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</si>
  <si>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</si>
  <si>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</si>
  <si>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</si>
  <si>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</si>
  <si>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</si>
  <si>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</si>
  <si>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</si>
  <si>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</si>
  <si>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</si>
  <si>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</si>
  <si>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</si>
  <si>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</si>
  <si>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</si>
  <si>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</si>
  <si>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</si>
  <si>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</si>
  <si>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</si>
  <si>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</si>
  <si>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</si>
  <si>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</si>
  <si>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</si>
  <si>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</si>
  <si>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</si>
  <si>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</si>
  <si>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</si>
  <si>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</si>
  <si>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</si>
  <si>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</si>
  <si>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</si>
  <si>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</si>
  <si>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</si>
  <si>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</si>
  <si>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</si>
  <si>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</si>
  <si>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</si>
  <si>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</si>
  <si>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</si>
  <si>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</si>
  <si>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</si>
  <si>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</si>
  <si>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</si>
  <si>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</si>
  <si>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</si>
  <si>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</si>
  <si>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</si>
  <si>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</si>
  <si>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</si>
  <si>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</si>
  <si>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</si>
  <si>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</si>
  <si>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</si>
  <si>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</si>
  <si>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</si>
  <si>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</si>
  <si>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</si>
  <si>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</si>
  <si>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</si>
  <si>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</si>
  <si>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</si>
  <si>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</si>
  <si>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</si>
  <si>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</si>
  <si>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</si>
  <si>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</si>
  <si>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</si>
  <si>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</si>
  <si>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</si>
  <si>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</si>
  <si>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</si>
  <si>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</si>
  <si>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</si>
  <si>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</si>
  <si>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</si>
  <si>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</si>
  <si>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</si>
  <si>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</si>
  <si>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</si>
  <si>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</si>
  <si>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</si>
  <si>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</si>
  <si>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</si>
  <si>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</si>
  <si>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</si>
  <si>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</si>
  <si>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</si>
  <si>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</si>
  <si>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</si>
  <si>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</si>
  <si>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</si>
  <si>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</si>
  <si>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</si>
  <si>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</si>
  <si>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</si>
  <si>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</si>
  <si>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</si>
  <si>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</si>
  <si>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</si>
  <si>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</si>
  <si>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</si>
  <si>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</si>
  <si>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</si>
  <si>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</si>
  <si>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</si>
  <si>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</si>
  <si>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</si>
  <si>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</si>
  <si>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</si>
  <si>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</si>
  <si>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</si>
  <si>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</si>
  <si>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</si>
  <si>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</si>
  <si>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</si>
  <si>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</si>
  <si>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</si>
  <si>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</si>
  <si>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</si>
  <si>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</si>
  <si>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</si>
  <si>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</si>
  <si>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</si>
  <si>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</si>
  <si>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</si>
  <si>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</si>
  <si>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</si>
  <si>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</si>
  <si>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</si>
  <si>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</si>
  <si>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</si>
  <si>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</si>
  <si>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</si>
  <si>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</si>
  <si>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</si>
  <si>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</si>
  <si>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</si>
  <si>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</si>
  <si>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</si>
  <si>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</si>
  <si>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</si>
  <si>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</si>
  <si>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</si>
  <si>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</si>
  <si>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</si>
  <si>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</si>
  <si>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</si>
  <si>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</si>
  <si>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</si>
  <si>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</si>
  <si>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</si>
  <si>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</si>
  <si>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</si>
  <si>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</si>
  <si>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</si>
  <si>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</si>
  <si>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</si>
  <si>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</si>
  <si>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</si>
  <si>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</si>
  <si>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</si>
  <si>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</si>
  <si>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</si>
  <si>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</si>
  <si>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</si>
  <si>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</si>
  <si>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</si>
  <si>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</si>
  <si>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</si>
  <si>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</si>
  <si>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</si>
  <si>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</si>
  <si>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</si>
  <si>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</si>
  <si>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</si>
  <si>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</si>
  <si>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</si>
  <si>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</si>
  <si>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</si>
  <si>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</si>
  <si>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</si>
  <si>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</si>
  <si>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</si>
  <si>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</si>
  <si>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</si>
  <si>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</si>
  <si>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</si>
  <si>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</si>
  <si>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</si>
  <si>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</si>
  <si>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</si>
  <si>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</si>
  <si>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</si>
  <si>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</si>
  <si>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</si>
  <si>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</si>
  <si>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</si>
  <si>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</si>
  <si>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</si>
  <si>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</si>
  <si>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</si>
  <si>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</si>
  <si>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</si>
  <si>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</si>
  <si>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</si>
  <si>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</si>
  <si>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</si>
  <si>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</si>
  <si>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</si>
  <si>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</si>
  <si>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</si>
  <si>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</si>
  <si>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</si>
  <si>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</si>
  <si>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</si>
  <si>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</si>
  <si>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</si>
  <si>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</si>
  <si>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</si>
  <si>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</si>
  <si>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</si>
  <si>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</si>
  <si>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</si>
  <si>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</si>
  <si>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</si>
  <si>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</si>
  <si>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</si>
  <si>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</si>
  <si>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</si>
  <si>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</si>
  <si>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</si>
  <si>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</si>
  <si>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</si>
  <si>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</si>
  <si>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</si>
  <si>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</si>
  <si>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</si>
  <si>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</si>
  <si>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</si>
  <si>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</si>
  <si>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</si>
  <si>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</si>
  <si>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</si>
  <si>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</si>
  <si>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</si>
  <si>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</si>
  <si>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</si>
  <si>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</si>
  <si>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</si>
  <si>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</si>
  <si>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</si>
  <si>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</si>
  <si>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</si>
  <si>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</si>
  <si>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</si>
  <si>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</si>
  <si>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</si>
  <si>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</si>
  <si>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</si>
  <si>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</si>
  <si>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</si>
  <si>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</si>
  <si>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</si>
  <si>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</si>
  <si>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</si>
  <si>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</si>
  <si>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</si>
  <si>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</si>
  <si>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</si>
  <si>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</si>
  <si>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</si>
  <si>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</si>
  <si>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</si>
  <si>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</si>
  <si>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</si>
  <si>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</si>
  <si>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</si>
  <si>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</si>
  <si>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</si>
  <si>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</si>
  <si>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</si>
  <si>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</si>
  <si>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</si>
  <si>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</si>
  <si>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</si>
  <si>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</si>
  <si>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</si>
  <si>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</si>
  <si>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</si>
  <si>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</si>
  <si>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</si>
  <si>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</si>
  <si>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</si>
  <si>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</si>
  <si>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</si>
  <si>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</si>
  <si>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</si>
  <si>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</si>
  <si>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</si>
  <si>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</si>
  <si>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</si>
  <si>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</si>
  <si>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</si>
  <si>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</si>
  <si>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</si>
  <si>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</si>
  <si>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</si>
  <si>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</si>
  <si>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</si>
  <si>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</si>
  <si>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</si>
  <si>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</si>
  <si>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</si>
  <si>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</si>
  <si>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</si>
  <si>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</si>
  <si>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</si>
  <si>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</si>
  <si>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</si>
  <si>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</si>
  <si>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</si>
  <si>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</si>
  <si>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</si>
  <si>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</si>
  <si>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</si>
  <si>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</si>
  <si>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</si>
  <si>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</si>
  <si>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</si>
  <si>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</si>
  <si>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</si>
  <si>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</si>
  <si>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</si>
  <si>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</si>
  <si>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</si>
  <si>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</si>
  <si>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</si>
  <si>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</si>
  <si>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</si>
  <si>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</si>
  <si>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</si>
  <si>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</si>
  <si>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</si>
  <si>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</si>
  <si>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</si>
  <si>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</si>
  <si>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</si>
  <si>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</si>
  <si>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</si>
  <si>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</si>
  <si>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</si>
  <si>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</si>
  <si>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</si>
  <si>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</si>
  <si>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</si>
  <si>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</si>
  <si>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</si>
  <si>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</si>
  <si>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</si>
  <si>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</si>
  <si>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</si>
  <si>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</si>
  <si>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</si>
  <si>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</si>
  <si>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</si>
  <si>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</si>
  <si>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</si>
  <si>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</si>
  <si>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</si>
  <si>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</si>
  <si>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</si>
  <si>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</si>
  <si>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</si>
  <si>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</si>
  <si>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</si>
  <si>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</si>
  <si>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</si>
  <si>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</si>
  <si>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</si>
  <si>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</si>
  <si>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</si>
  <si>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</si>
  <si>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</si>
  <si>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</si>
  <si>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</si>
  <si>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</si>
  <si>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</si>
  <si>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</si>
  <si>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</si>
  <si>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</si>
  <si>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</si>
  <si>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</si>
  <si>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</si>
  <si>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</si>
  <si>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</si>
  <si>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</si>
  <si>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</si>
  <si>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</si>
  <si>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</si>
  <si>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</si>
  <si>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</si>
  <si>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</si>
  <si>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</si>
  <si>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</si>
  <si>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</si>
  <si>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</si>
  <si>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</si>
  <si>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</si>
  <si>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</si>
  <si>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</si>
  <si>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</si>
  <si>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</si>
  <si>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</si>
  <si>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</si>
  <si>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</si>
  <si>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</si>
  <si>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</si>
  <si>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</si>
  <si>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</si>
  <si>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</si>
  <si>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</si>
  <si>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</si>
  <si>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</si>
  <si>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</si>
  <si>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</si>
  <si>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</si>
  <si>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</si>
  <si>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</si>
  <si>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</si>
  <si>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</si>
  <si>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</si>
  <si>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</si>
  <si>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</si>
  <si>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</si>
  <si>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</si>
  <si>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</si>
  <si>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</si>
  <si>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</si>
  <si>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</si>
  <si>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</si>
  <si>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</si>
  <si>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</si>
  <si>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</si>
  <si>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</si>
  <si>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</si>
  <si>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</si>
  <si>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</si>
  <si>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</si>
  <si>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</si>
  <si>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</si>
  <si>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</si>
  <si>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</si>
  <si>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</si>
  <si>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</si>
  <si>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</si>
  <si>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</si>
  <si>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</si>
  <si>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</si>
  <si>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</si>
  <si>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</si>
  <si>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</si>
  <si>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</si>
  <si>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</si>
  <si>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</si>
  <si>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</si>
  <si>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</si>
  <si>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</si>
  <si>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</si>
  <si>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</si>
  <si>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</si>
  <si>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</si>
  <si>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</si>
  <si>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</si>
  <si>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</si>
  <si>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</si>
  <si>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</si>
  <si>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</si>
  <si>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</si>
  <si>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</si>
  <si>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</si>
  <si>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</si>
  <si>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</si>
  <si>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</si>
  <si>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</si>
  <si>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</si>
  <si>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</si>
  <si>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</si>
  <si>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</si>
  <si>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</si>
  <si>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</si>
  <si>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</si>
  <si>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</si>
  <si>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</si>
  <si>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</si>
  <si>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</si>
  <si>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</si>
  <si>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</si>
  <si>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</si>
  <si>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</si>
  <si>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</si>
  <si>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</si>
  <si>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</si>
  <si>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</si>
  <si>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</si>
  <si>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</si>
  <si>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</si>
  <si>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</si>
  <si>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</si>
  <si>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</si>
  <si>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</si>
  <si>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</si>
  <si>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</si>
  <si>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</si>
  <si>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</si>
  <si>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</si>
  <si>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</si>
  <si>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</si>
  <si>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</si>
  <si>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</si>
  <si>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</si>
  <si>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</si>
  <si>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</si>
  <si>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</si>
  <si>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</si>
  <si>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</si>
  <si>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</si>
  <si>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</si>
  <si>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</si>
  <si>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</si>
  <si>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</si>
  <si>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</si>
  <si>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</si>
  <si>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</si>
  <si>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</si>
  <si>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</si>
  <si>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</si>
  <si>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</si>
  <si>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</si>
  <si>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</si>
  <si>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</si>
  <si>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</si>
  <si>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</si>
  <si>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</si>
  <si>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</si>
  <si>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</si>
  <si>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</si>
  <si>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</si>
  <si>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</si>
  <si>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</si>
  <si>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</si>
  <si>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</si>
  <si>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</si>
  <si>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</si>
  <si>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</si>
  <si>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</si>
  <si>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</si>
  <si>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</si>
  <si>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</si>
  <si>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</si>
  <si>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</si>
  <si>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</si>
  <si>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</si>
  <si>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</si>
  <si>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</si>
  <si>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</si>
  <si>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</si>
  <si>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</si>
  <si>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</si>
  <si>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</si>
  <si>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</si>
  <si>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</si>
  <si>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</si>
  <si>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</si>
  <si>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</si>
  <si>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</si>
  <si>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</si>
  <si>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</si>
  <si>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</si>
  <si>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</si>
  <si>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</si>
  <si>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</si>
  <si>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</si>
  <si>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</si>
  <si>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</si>
  <si>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</si>
  <si>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</si>
  <si>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</si>
  <si>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</si>
  <si>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</si>
  <si>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</si>
  <si>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</si>
  <si>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</si>
  <si>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</si>
  <si>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</si>
  <si>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</si>
  <si>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</si>
  <si>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</si>
  <si>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</si>
  <si>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</si>
  <si>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</si>
  <si>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</si>
  <si>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</si>
  <si>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</si>
  <si>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</si>
  <si>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</si>
  <si>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</si>
  <si>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</si>
  <si>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</si>
  <si>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</si>
  <si>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</si>
  <si>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</si>
  <si>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</si>
  <si>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</si>
  <si>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</si>
  <si>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</si>
  <si>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</si>
  <si>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</si>
  <si>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</si>
  <si>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</si>
  <si>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</si>
  <si>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</si>
  <si>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</si>
  <si>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</si>
  <si>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</si>
  <si>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</si>
  <si>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</si>
  <si>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</si>
  <si>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</si>
  <si>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</si>
  <si>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</si>
  <si>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</si>
  <si>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</si>
  <si>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</si>
  <si>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</si>
  <si>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</si>
  <si>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</si>
  <si>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</si>
  <si>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</si>
  <si>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</si>
  <si>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</si>
  <si>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</si>
  <si>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</si>
  <si>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</si>
  <si>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</si>
  <si>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</si>
  <si>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</si>
  <si>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</si>
  <si>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</si>
  <si>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</si>
  <si>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</si>
  <si>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</si>
  <si>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</si>
  <si>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</si>
  <si>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</si>
  <si>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</si>
  <si>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</si>
  <si>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</si>
  <si>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</si>
  <si>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</si>
  <si>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</si>
  <si>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</si>
  <si>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</si>
  <si>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</si>
  <si>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</si>
  <si>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</si>
  <si>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</si>
  <si>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</si>
  <si>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</si>
  <si>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</si>
  <si>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</si>
  <si>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</si>
  <si>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</si>
  <si>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</si>
  <si>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</si>
  <si>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</si>
  <si>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</si>
  <si>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</si>
  <si>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</si>
  <si>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</si>
  <si>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</si>
  <si>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</si>
  <si>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</si>
  <si>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</si>
  <si>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</si>
  <si>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</si>
  <si>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</si>
  <si>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</si>
  <si>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</si>
  <si>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</si>
  <si>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</si>
  <si>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</si>
  <si>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</si>
  <si>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</si>
  <si>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</si>
  <si>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</si>
  <si>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</si>
  <si>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</si>
  <si>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</si>
  <si>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</si>
  <si>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</si>
  <si>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</si>
  <si>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</si>
  <si>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</si>
  <si>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</si>
  <si>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</si>
  <si>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</si>
  <si>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</si>
  <si>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</si>
  <si>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</si>
  <si>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</si>
  <si>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</si>
  <si>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</si>
  <si>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</si>
  <si>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</si>
  <si>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</si>
  <si>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</si>
  <si>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</si>
  <si>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</si>
  <si>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</si>
  <si>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</si>
  <si>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</si>
  <si>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</si>
  <si>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</si>
  <si>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</si>
  <si>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</si>
  <si>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</si>
  <si>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</si>
  <si>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</si>
  <si>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</si>
  <si>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</si>
  <si>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</si>
  <si>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</si>
  <si>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</si>
  <si>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</si>
  <si>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</si>
  <si>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</si>
  <si>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</si>
  <si>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</si>
  <si>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</si>
  <si>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</si>
  <si>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</si>
  <si>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</si>
  <si>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</si>
  <si>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</si>
  <si>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</si>
  <si>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</si>
  <si>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</si>
  <si>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</si>
  <si>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</si>
  <si>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</si>
  <si>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</si>
  <si>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</si>
  <si>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</si>
  <si>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</si>
  <si>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</si>
  <si>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</si>
  <si>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</si>
  <si>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</si>
  <si>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</si>
  <si>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</si>
  <si>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</si>
  <si>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</si>
  <si>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</si>
  <si>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</si>
  <si>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</si>
  <si>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</si>
  <si>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</si>
  <si>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</si>
  <si>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</si>
  <si>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</si>
  <si>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</si>
  <si>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</si>
  <si>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</si>
  <si>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</si>
  <si>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</si>
  <si>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</si>
  <si>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</si>
  <si>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</si>
  <si>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</si>
  <si>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</si>
  <si>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</si>
  <si>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</si>
  <si>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</si>
  <si>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</si>
  <si>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</si>
  <si>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</si>
  <si>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</si>
  <si>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</si>
  <si>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</si>
  <si>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</si>
  <si>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</si>
  <si>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</si>
  <si>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</si>
  <si>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</si>
  <si>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</si>
  <si>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</si>
  <si>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</si>
  <si>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</si>
  <si>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</si>
  <si>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</si>
  <si>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</si>
  <si>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</si>
  <si>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</si>
  <si>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</si>
  <si>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</si>
  <si>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</si>
  <si>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</si>
  <si>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</si>
  <si>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</si>
  <si>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</si>
  <si>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</si>
  <si>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</si>
  <si>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</si>
  <si>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</si>
  <si>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</si>
  <si>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</si>
  <si>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</si>
  <si>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</si>
  <si>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</si>
  <si>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</si>
  <si>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</si>
  <si>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</si>
  <si>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</si>
  <si>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</si>
  <si>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</si>
  <si>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</si>
  <si>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</si>
  <si>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</si>
  <si>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</si>
  <si>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</si>
  <si>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</si>
  <si>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</si>
  <si>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</si>
  <si>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</si>
  <si>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</si>
  <si>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</si>
  <si>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</si>
  <si>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</si>
  <si>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</si>
  <si>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</si>
  <si>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</si>
  <si>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</si>
  <si>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</si>
  <si>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</si>
  <si>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</si>
  <si>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</si>
  <si>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</si>
  <si>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</si>
  <si>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</si>
  <si>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</si>
  <si>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</si>
  <si>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</si>
  <si>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</si>
  <si>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</si>
  <si>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</si>
  <si>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</si>
  <si>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</si>
  <si>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</si>
  <si>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</si>
  <si>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</si>
  <si>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</si>
  <si>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</si>
  <si>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</si>
  <si>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</si>
  <si>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</si>
  <si>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</si>
  <si>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</si>
  <si>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</si>
  <si>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</si>
  <si>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</si>
  <si>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</si>
  <si>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</si>
  <si>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</si>
  <si>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</si>
  <si>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</si>
  <si>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</si>
  <si>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</si>
  <si>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</si>
  <si>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</si>
  <si>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</si>
  <si>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</si>
  <si>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</si>
  <si>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</si>
  <si>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</si>
  <si>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</si>
  <si>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</si>
  <si>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</si>
  <si>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</si>
  <si>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</si>
  <si>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</si>
  <si>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</si>
  <si>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</si>
  <si>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</si>
  <si>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</si>
  <si>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</si>
  <si>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</si>
  <si>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</si>
  <si>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</si>
  <si>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</si>
  <si>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</si>
  <si>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</si>
  <si>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</si>
  <si>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</si>
  <si>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</si>
  <si>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</si>
  <si>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</si>
  <si>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</si>
  <si>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</si>
  <si>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</si>
  <si>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</si>
  <si>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</si>
  <si>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</si>
  <si>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</si>
  <si>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</si>
  <si>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</si>
  <si>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</si>
  <si>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</si>
  <si>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</si>
  <si>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</si>
  <si>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</si>
  <si>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</si>
  <si>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</si>
  <si>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</si>
  <si>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</si>
  <si>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</si>
  <si>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</si>
  <si>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</si>
  <si>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</si>
  <si>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</si>
  <si>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</si>
  <si>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</si>
  <si>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</si>
  <si>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</si>
  <si>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</si>
  <si>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</si>
  <si>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</si>
  <si>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</si>
  <si>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</si>
  <si>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</si>
  <si>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</si>
  <si>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</si>
  <si>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</si>
  <si>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</si>
  <si>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</si>
  <si>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</si>
  <si>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</si>
  <si>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</si>
  <si>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</si>
  <si>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</si>
  <si>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</si>
  <si>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</si>
  <si>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</si>
  <si>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</si>
  <si>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</si>
  <si>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</si>
  <si>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</si>
  <si>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</si>
  <si>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</si>
  <si>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</si>
  <si>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</si>
  <si>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</si>
  <si>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</si>
  <si>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</si>
  <si>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</si>
  <si>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</si>
  <si>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</si>
  <si>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</si>
  <si>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</si>
  <si>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</si>
  <si>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</si>
  <si>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</si>
  <si>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</si>
  <si>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</si>
  <si>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</si>
  <si>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</si>
  <si>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</si>
  <si>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</si>
  <si>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</si>
  <si>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</si>
  <si>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</si>
  <si>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</si>
  <si>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</si>
  <si>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</si>
  <si>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</si>
  <si>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</si>
  <si>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</si>
  <si>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</si>
  <si>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</si>
  <si>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</si>
  <si>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</si>
  <si>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</si>
  <si>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</si>
  <si>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</si>
  <si>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</si>
  <si>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</si>
  <si>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</si>
  <si>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</si>
  <si>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</si>
  <si>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</si>
  <si>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</si>
  <si>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</si>
  <si>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</si>
  <si>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</si>
  <si>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</si>
  <si>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</si>
  <si>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</si>
  <si>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</si>
  <si>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</si>
  <si>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</si>
  <si>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</si>
  <si>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</si>
  <si>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</si>
  <si>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</si>
  <si>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</si>
  <si>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</si>
  <si>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</si>
  <si>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</si>
  <si>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</si>
  <si>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</si>
  <si>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</si>
  <si>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</si>
  <si>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</si>
  <si>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</si>
  <si>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</si>
  <si>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</si>
  <si>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</si>
  <si>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</si>
  <si>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</si>
  <si>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</si>
  <si>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</si>
  <si>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</si>
  <si>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</si>
  <si>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</si>
  <si>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</si>
  <si>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</si>
  <si>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</si>
  <si>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</si>
  <si>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</si>
  <si>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</si>
  <si>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</si>
  <si>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</si>
  <si>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</si>
  <si>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</si>
  <si>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</si>
  <si>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</si>
  <si>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</si>
  <si>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</si>
  <si>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</si>
  <si>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</si>
  <si>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</si>
  <si>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</si>
  <si>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</si>
  <si>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</si>
  <si>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</si>
  <si>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</si>
  <si>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</si>
  <si>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</si>
  <si>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</si>
  <si>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</si>
  <si>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</si>
  <si>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</si>
  <si>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</si>
  <si>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</si>
  <si>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</si>
  <si>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</si>
  <si>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</si>
  <si>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</si>
  <si>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</si>
  <si>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</si>
  <si>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</si>
  <si>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</si>
  <si>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</si>
  <si>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</si>
  <si>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</si>
  <si>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</si>
  <si>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</si>
  <si>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</si>
  <si>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</si>
  <si>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</si>
  <si>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</si>
  <si>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</si>
  <si>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</si>
  <si>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</si>
  <si>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</si>
  <si>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</si>
  <si>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</si>
  <si>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</si>
  <si>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</si>
  <si>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</si>
  <si>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</si>
  <si>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</si>
  <si>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</si>
  <si>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</si>
  <si>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</si>
  <si>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</si>
  <si>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</si>
  <si>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</si>
  <si>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</si>
  <si>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</si>
  <si>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</si>
  <si>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</si>
  <si>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</si>
  <si>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</si>
  <si>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</si>
  <si>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</si>
  <si>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</si>
  <si>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</si>
  <si>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</si>
  <si>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</si>
  <si>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</si>
  <si>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</si>
  <si>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</si>
  <si>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</si>
  <si>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</si>
  <si>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</si>
  <si>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</si>
  <si>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</si>
  <si>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</si>
  <si>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</si>
  <si>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</si>
  <si>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</si>
  <si>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</si>
  <si>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</si>
  <si>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</si>
  <si>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</si>
  <si>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</si>
  <si>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</si>
  <si>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</si>
  <si>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</si>
  <si>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</si>
  <si>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</si>
  <si>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</si>
  <si>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</si>
  <si>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</si>
  <si>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</si>
  <si>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</si>
  <si>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</si>
  <si>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</si>
  <si>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</si>
  <si>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</si>
  <si>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</si>
  <si>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</si>
  <si>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</si>
  <si>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</si>
  <si>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</si>
  <si>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</si>
  <si>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</si>
  <si>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</si>
  <si>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</si>
  <si>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</si>
  <si>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</si>
  <si>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</si>
  <si>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</si>
  <si>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</si>
  <si>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</si>
  <si>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</si>
  <si>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</si>
  <si>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</si>
  <si>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</si>
  <si>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</si>
  <si>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</si>
  <si>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</si>
  <si>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</si>
  <si>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</si>
  <si>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</si>
  <si>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</si>
  <si>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</si>
  <si>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</si>
  <si>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</si>
  <si>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</si>
  <si>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</si>
  <si>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</si>
  <si>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</si>
  <si>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</si>
  <si>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</si>
  <si>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</si>
  <si>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</si>
  <si>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</si>
  <si>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</si>
  <si>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</si>
  <si>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</si>
  <si>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</si>
  <si>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</si>
  <si>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</si>
  <si>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</si>
  <si>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</si>
  <si>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</si>
  <si>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</si>
  <si>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</si>
  <si>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</si>
  <si>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</si>
  <si>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</si>
  <si>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</si>
  <si>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</si>
  <si>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</si>
  <si>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</si>
  <si>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</si>
  <si>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</si>
  <si>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</si>
  <si>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</si>
  <si>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</si>
  <si>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</si>
  <si>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</si>
  <si>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</si>
  <si>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</si>
  <si>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</si>
  <si>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</si>
  <si>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</si>
  <si>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</si>
  <si>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</si>
  <si>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</si>
  <si>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</si>
  <si>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</si>
  <si>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</si>
  <si>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</si>
  <si>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</si>
  <si>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</si>
  <si>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</si>
  <si>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</si>
  <si>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</si>
  <si>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</si>
  <si>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</si>
  <si>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</si>
  <si>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</si>
  <si>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</si>
  <si>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</si>
  <si>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</si>
  <si>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</si>
  <si>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</si>
  <si>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</si>
  <si>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</si>
  <si>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</si>
  <si>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</si>
  <si>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</si>
  <si>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</si>
  <si>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</si>
  <si>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</si>
  <si>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</si>
  <si>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</si>
  <si>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</si>
  <si>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</si>
  <si>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</si>
  <si>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</si>
  <si>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</si>
  <si>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</si>
  <si>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</si>
  <si>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</si>
  <si>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</si>
  <si>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</si>
  <si>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</si>
  <si>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</si>
  <si>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</si>
  <si>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</si>
  <si>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</si>
  <si>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</si>
  <si>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</si>
  <si>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</si>
  <si>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</si>
  <si>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</si>
  <si>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</si>
  <si>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</si>
  <si>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</si>
  <si>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</si>
  <si>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</si>
  <si>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</si>
  <si>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</si>
  <si>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</si>
  <si>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</si>
  <si>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</si>
  <si>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</si>
  <si>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</si>
  <si>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</si>
  <si>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</si>
  <si>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</si>
  <si>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</si>
  <si>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</si>
  <si>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</si>
  <si>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</si>
  <si>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</si>
  <si>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</si>
  <si>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</si>
  <si>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</si>
  <si>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</si>
  <si>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</si>
  <si>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</si>
  <si>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</si>
  <si>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</si>
  <si>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</si>
  <si>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</si>
  <si>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</si>
  <si>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</si>
  <si>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</si>
  <si>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</si>
  <si>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</si>
  <si>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</si>
  <si>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</si>
  <si>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</si>
  <si>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</si>
  <si>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</si>
  <si>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</si>
  <si>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</si>
  <si>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</si>
  <si>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</si>
  <si>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</si>
  <si>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</si>
  <si>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</si>
  <si>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</si>
  <si>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</si>
  <si>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</si>
  <si>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</si>
  <si>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</si>
  <si>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</si>
  <si>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</si>
  <si>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</si>
  <si>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</si>
  <si>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</si>
  <si>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</si>
  <si>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</si>
  <si>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</si>
  <si>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</si>
  <si>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</si>
  <si>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</si>
  <si>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</si>
  <si>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</si>
  <si>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</si>
  <si>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</si>
  <si>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</si>
  <si>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</si>
  <si>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</si>
  <si>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</si>
  <si>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</si>
  <si>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</si>
  <si>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</si>
  <si>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</si>
  <si>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</si>
  <si>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</si>
  <si>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</si>
  <si>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</si>
  <si>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</si>
  <si>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</si>
  <si>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</si>
  <si>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</si>
  <si>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</si>
  <si>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</si>
  <si>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</si>
  <si>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</si>
  <si>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</si>
  <si>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</si>
  <si>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</si>
  <si>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</si>
  <si>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</si>
  <si>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</si>
  <si>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</si>
  <si>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</si>
  <si>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</si>
  <si>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</si>
  <si>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</si>
  <si>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</si>
  <si>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</si>
  <si>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</si>
  <si>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</si>
  <si>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</si>
  <si>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</si>
  <si>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</si>
  <si>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</si>
  <si>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</si>
  <si>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</si>
  <si>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</si>
  <si>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</si>
  <si>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</si>
  <si>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</si>
  <si>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</si>
  <si>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</si>
  <si>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</si>
  <si>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</si>
  <si>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</si>
  <si>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</si>
  <si>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</si>
  <si>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</si>
  <si>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</si>
  <si>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</si>
  <si>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</si>
  <si>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</si>
  <si>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</si>
  <si>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</si>
  <si>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</si>
  <si>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</si>
  <si>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</si>
  <si>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</si>
  <si>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</si>
  <si>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</si>
  <si>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</si>
  <si>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</si>
  <si>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</si>
  <si>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</si>
  <si>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</si>
  <si>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</si>
  <si>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</si>
  <si>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</si>
  <si>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</si>
  <si>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</si>
  <si>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</si>
  <si>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</si>
  <si>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</si>
  <si>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</si>
  <si>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</si>
  <si>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</si>
  <si>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</si>
  <si>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</si>
  <si>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</si>
  <si>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</si>
  <si>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</si>
  <si>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</si>
  <si>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</si>
  <si>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</si>
  <si>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</si>
  <si>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</si>
  <si>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</si>
  <si>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</si>
  <si>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</si>
  <si>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</si>
  <si>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</si>
  <si>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</si>
  <si>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</si>
  <si>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</si>
  <si>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</si>
  <si>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</si>
  <si>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</si>
  <si>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</si>
  <si>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</si>
  <si>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</si>
  <si>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</si>
  <si>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</si>
  <si>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</si>
  <si>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</si>
  <si>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</si>
  <si>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</si>
  <si>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</si>
  <si>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</si>
  <si>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</si>
  <si>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</si>
  <si>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</si>
  <si>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</si>
  <si>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</si>
  <si>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</si>
  <si>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</si>
  <si>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</si>
  <si>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</si>
  <si>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</si>
  <si>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</si>
  <si>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</si>
  <si>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</si>
  <si>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</si>
  <si>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</si>
  <si>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</si>
  <si>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</si>
  <si>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</si>
  <si>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</si>
  <si>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</si>
  <si>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</si>
  <si>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</si>
  <si>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</si>
  <si>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</si>
  <si>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</si>
  <si>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</si>
  <si>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</si>
  <si>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</si>
  <si>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</si>
  <si>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</si>
  <si>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</si>
  <si>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</si>
  <si>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</si>
  <si>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</si>
  <si>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</si>
  <si>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</si>
  <si>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</si>
  <si>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</si>
  <si>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</si>
  <si>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</si>
  <si>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</si>
  <si>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</si>
  <si>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</si>
  <si>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</si>
  <si>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</si>
  <si>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</si>
  <si>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</si>
  <si>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</si>
  <si>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</si>
  <si>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</si>
  <si>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</si>
  <si>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</si>
  <si>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</si>
  <si>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</si>
  <si>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</si>
  <si>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</si>
  <si>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</si>
  <si>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</si>
  <si>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</si>
  <si>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</si>
  <si>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</si>
  <si>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</si>
  <si>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</si>
  <si>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</si>
  <si>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</si>
  <si>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</si>
  <si>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</si>
  <si>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</si>
  <si>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</si>
  <si>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</si>
  <si>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</si>
  <si>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</si>
  <si>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</si>
  <si>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</si>
  <si>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</si>
  <si>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</si>
  <si>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</si>
  <si>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</si>
  <si>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</si>
  <si>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</si>
  <si>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</si>
  <si>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</si>
  <si>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</si>
  <si>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</si>
  <si>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</si>
  <si>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</si>
  <si>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</si>
  <si>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</si>
  <si>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</si>
  <si>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</si>
  <si>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</si>
  <si>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</si>
  <si>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</si>
  <si>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</si>
  <si>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</si>
  <si>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</si>
  <si>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</si>
  <si>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</si>
  <si>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</si>
  <si>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</si>
  <si>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</si>
  <si>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</si>
  <si>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</si>
  <si>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</si>
  <si>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</si>
  <si>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</si>
  <si>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</si>
  <si>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</si>
  <si>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</si>
  <si>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</si>
  <si>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</si>
  <si>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</si>
  <si>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</si>
  <si>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</si>
  <si>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</si>
  <si>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</si>
  <si>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</si>
  <si>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</si>
  <si>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</si>
  <si>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</si>
  <si>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</si>
  <si>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</si>
  <si>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</si>
  <si>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</si>
  <si>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</si>
  <si>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</si>
  <si>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</si>
  <si>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</si>
  <si>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</si>
  <si>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</si>
  <si>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</si>
  <si>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</si>
  <si>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</si>
  <si>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</si>
  <si>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</si>
  <si>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</si>
  <si>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</si>
  <si>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</si>
  <si>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</si>
  <si>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</si>
  <si>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</si>
  <si>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</si>
  <si>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</si>
  <si>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</si>
  <si>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</si>
  <si>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</si>
  <si>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</si>
  <si>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</si>
  <si>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</si>
  <si>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</si>
  <si>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</si>
  <si>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</si>
  <si>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</si>
  <si>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</si>
  <si>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</si>
  <si>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</si>
  <si>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</si>
  <si>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</si>
  <si>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</si>
  <si>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</si>
  <si>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</si>
  <si>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</si>
  <si>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</si>
  <si>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</si>
  <si>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</si>
  <si>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</si>
  <si>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</si>
  <si>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</si>
  <si>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</si>
  <si>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</si>
  <si>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</si>
  <si>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</si>
  <si>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</si>
  <si>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</si>
  <si>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</si>
  <si>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</si>
  <si>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</si>
  <si>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</si>
  <si>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</si>
  <si>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</si>
  <si>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</si>
  <si>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</si>
  <si>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</si>
  <si>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</si>
  <si>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</si>
  <si>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</si>
  <si>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</si>
  <si>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</si>
  <si>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</si>
  <si>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</si>
  <si>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</si>
  <si>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</si>
  <si>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</si>
  <si>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</si>
  <si>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</si>
  <si>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</si>
  <si>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</si>
  <si>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</si>
  <si>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</si>
  <si>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</si>
  <si>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</si>
  <si>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</si>
  <si>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</si>
  <si>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</si>
  <si>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</si>
  <si>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</si>
  <si>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</si>
  <si>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</si>
  <si>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</si>
  <si>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</si>
  <si>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</si>
  <si>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</si>
  <si>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</si>
  <si>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</si>
  <si>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</si>
  <si>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</si>
  <si>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</si>
  <si>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</si>
  <si>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</si>
  <si>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</si>
  <si>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</si>
  <si>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</si>
  <si>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</si>
  <si>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</si>
  <si>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</si>
  <si>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</si>
  <si>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</si>
  <si>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</si>
  <si>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</si>
  <si>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</si>
  <si>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</si>
  <si>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</si>
  <si>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</si>
  <si>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</si>
  <si>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</si>
  <si>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</si>
  <si>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</si>
  <si>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</si>
  <si>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</si>
  <si>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</si>
  <si>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</si>
  <si>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</si>
  <si>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</si>
  <si>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</si>
  <si>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</si>
  <si>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</si>
  <si>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</si>
  <si>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</si>
  <si>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</si>
  <si>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</si>
  <si>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</si>
  <si>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</si>
  <si>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</si>
  <si>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</si>
  <si>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</si>
  <si>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</si>
  <si>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</si>
  <si>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</si>
  <si>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</si>
  <si>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</si>
  <si>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</si>
  <si>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</si>
  <si>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</si>
  <si>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</si>
  <si>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</si>
  <si>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</si>
  <si>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</si>
  <si>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</si>
  <si>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</si>
  <si>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</si>
  <si>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</si>
  <si>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</si>
  <si>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</si>
  <si>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</si>
  <si>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</si>
  <si>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</si>
  <si>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</si>
  <si>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</si>
  <si>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</si>
  <si>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</si>
  <si>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</si>
  <si>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</si>
  <si>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</si>
  <si>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</si>
  <si>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</si>
  <si>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</si>
  <si>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</si>
  <si>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</si>
  <si>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</si>
  <si>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</si>
  <si>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</si>
  <si>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</si>
  <si>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</si>
  <si>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</si>
  <si>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</si>
  <si>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</si>
  <si>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</si>
  <si>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</si>
  <si>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</si>
  <si>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</si>
  <si>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</si>
  <si>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</si>
  <si>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</si>
  <si>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</si>
  <si>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</si>
  <si>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</si>
  <si>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</si>
  <si>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</si>
  <si>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</si>
  <si>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</si>
  <si>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</si>
  <si>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</si>
  <si>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</si>
  <si>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</si>
  <si>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</si>
  <si>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</si>
  <si>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</si>
  <si>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</si>
  <si>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</si>
  <si>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</si>
  <si>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</si>
  <si>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</si>
  <si>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</si>
  <si>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</si>
  <si>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</si>
  <si>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</si>
  <si>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</si>
  <si>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</si>
  <si>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</si>
  <si>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</si>
  <si>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</si>
  <si>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</si>
  <si>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</si>
  <si>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</si>
  <si>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</si>
  <si>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</si>
  <si>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</si>
  <si>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</si>
  <si>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</si>
  <si>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</si>
  <si>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</si>
  <si>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</si>
  <si>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</si>
  <si>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</si>
  <si>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</si>
  <si>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</si>
  <si>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</si>
  <si>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</si>
  <si>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</si>
  <si>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</si>
  <si>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</si>
  <si>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</si>
  <si>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</si>
  <si>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</si>
  <si>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</si>
  <si>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</si>
  <si>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</si>
  <si>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</si>
  <si>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</si>
  <si>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</si>
  <si>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</si>
  <si>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</si>
  <si>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</si>
  <si>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</si>
  <si>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</si>
  <si>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</si>
  <si>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</si>
  <si>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</si>
  <si>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</si>
  <si>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</si>
  <si>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</si>
  <si>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</si>
  <si>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</si>
  <si>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</si>
  <si>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</si>
  <si>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</si>
  <si>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</si>
  <si>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</si>
  <si>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</si>
  <si>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</si>
  <si>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</si>
  <si>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</si>
  <si>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</si>
  <si>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</si>
  <si>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</si>
  <si>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</si>
  <si>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</si>
  <si>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</si>
  <si>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</si>
  <si>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</si>
  <si>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</si>
  <si>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</si>
  <si>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</si>
  <si>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</si>
  <si>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</si>
  <si>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</si>
  <si>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</si>
  <si>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</si>
  <si>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</si>
  <si>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</si>
  <si>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</si>
  <si>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</si>
  <si>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</si>
  <si>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</si>
  <si>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</si>
  <si>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</si>
  <si>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</si>
  <si>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</si>
  <si>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</si>
  <si>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</si>
  <si>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</si>
  <si>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</si>
  <si>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</si>
  <si>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</si>
  <si>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</si>
  <si>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</si>
  <si>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</si>
  <si>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</si>
  <si>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</si>
  <si>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</si>
  <si>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</si>
  <si>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</si>
  <si>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</si>
  <si>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</si>
  <si>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</si>
  <si>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</si>
  <si>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</si>
  <si>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</si>
  <si>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</si>
  <si>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</si>
  <si>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</si>
  <si>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</si>
  <si>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</si>
  <si>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</si>
  <si>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</si>
  <si>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</si>
  <si>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</si>
  <si>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</si>
  <si>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</si>
  <si>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</si>
  <si>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</si>
  <si>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</si>
  <si>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</si>
  <si>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</si>
  <si>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</si>
  <si>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</si>
  <si>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</si>
  <si>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</si>
  <si>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</si>
  <si>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</si>
  <si>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</si>
  <si>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</si>
  <si>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</si>
  <si>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</si>
  <si>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</si>
  <si>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</si>
  <si>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</si>
  <si>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</si>
  <si>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</si>
  <si>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</si>
  <si>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</si>
  <si>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</si>
  <si>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</si>
  <si>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</si>
  <si>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</si>
  <si>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</si>
  <si>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</si>
  <si>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</si>
  <si>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</si>
  <si>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</si>
  <si>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</si>
  <si>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</si>
  <si>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</si>
  <si>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</si>
  <si>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</si>
  <si>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</si>
  <si>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</si>
  <si>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</si>
  <si>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</si>
  <si>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</si>
  <si>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</si>
  <si>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</si>
  <si>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</si>
  <si>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</si>
  <si>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</si>
  <si>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</si>
  <si>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</si>
  <si>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</si>
  <si>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</si>
  <si>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</si>
  <si>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</si>
  <si>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</si>
  <si>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</si>
  <si>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</si>
  <si>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</si>
  <si>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</si>
  <si>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</si>
  <si>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</si>
  <si>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</si>
  <si>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</si>
  <si>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</si>
  <si>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</si>
  <si>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</si>
  <si>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</si>
  <si>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</si>
  <si>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</si>
  <si>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</si>
  <si>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</si>
  <si>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</si>
  <si>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</si>
  <si>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</si>
  <si>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</si>
  <si>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</si>
  <si>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</si>
  <si>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</si>
  <si>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</si>
  <si>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</si>
  <si>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</si>
  <si>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</si>
  <si>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</si>
  <si>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</si>
  <si>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</si>
  <si>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</si>
  <si>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</si>
  <si>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</si>
  <si>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</si>
  <si>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</si>
  <si>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</si>
  <si>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</si>
  <si>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</si>
  <si>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</si>
  <si>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</si>
  <si>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</si>
  <si>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</si>
  <si>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</si>
  <si>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</si>
  <si>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</si>
  <si>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</si>
  <si>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</si>
  <si>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</si>
  <si>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</si>
  <si>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</si>
  <si>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</si>
  <si>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</si>
  <si>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</si>
  <si>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</si>
  <si>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</si>
  <si>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</si>
  <si>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</si>
  <si>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</si>
  <si>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</si>
  <si>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</si>
  <si>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</si>
  <si>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</si>
  <si>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</si>
  <si>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</si>
  <si>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</si>
  <si>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</si>
  <si>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</si>
  <si>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</si>
  <si>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</si>
  <si>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</si>
  <si>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</si>
  <si>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</si>
  <si>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</si>
  <si>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</si>
  <si>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</si>
  <si>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</si>
  <si>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</si>
  <si>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</si>
  <si>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</si>
  <si>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</si>
  <si>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</si>
  <si>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</si>
  <si>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</si>
  <si>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</si>
  <si>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</si>
  <si>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</si>
  <si>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</si>
  <si>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</si>
  <si>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</si>
  <si>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</si>
  <si>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</si>
  <si>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</si>
  <si>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</si>
  <si>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</si>
  <si>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</si>
  <si>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</si>
  <si>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</si>
  <si>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</si>
  <si>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</si>
  <si>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</si>
  <si>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</si>
  <si>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</si>
  <si>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</si>
  <si>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</si>
  <si>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</si>
  <si>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</si>
  <si>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</si>
  <si>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</si>
  <si>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</si>
  <si>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</si>
  <si>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</si>
  <si>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</si>
  <si>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</si>
  <si>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</si>
  <si>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</si>
  <si>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</si>
  <si>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</si>
  <si>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</si>
  <si>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</si>
  <si>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</si>
  <si>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</si>
  <si>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</si>
  <si>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</si>
  <si>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</si>
  <si>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</si>
  <si>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</si>
  <si>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</si>
  <si>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</si>
  <si>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</si>
  <si>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</si>
  <si>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</si>
  <si>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</si>
  <si>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</si>
  <si>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</si>
  <si>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</si>
  <si>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</si>
  <si>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</si>
  <si>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</si>
  <si>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</si>
  <si>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</si>
  <si>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</si>
  <si>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</si>
  <si>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</si>
  <si>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</si>
  <si>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</si>
  <si>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</si>
  <si>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</si>
  <si>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</si>
  <si>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</si>
  <si>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</si>
  <si>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</si>
  <si>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</si>
  <si>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</si>
  <si>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</si>
  <si>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</si>
  <si>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</si>
  <si>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</si>
  <si>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</si>
  <si>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</si>
  <si>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</si>
  <si>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</si>
  <si>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</si>
  <si>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</si>
  <si>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</si>
  <si>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</si>
  <si>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</si>
  <si>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</si>
  <si>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</si>
  <si>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</si>
  <si>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</si>
  <si>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</si>
  <si>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</si>
  <si>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</si>
  <si>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</si>
  <si>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</si>
  <si>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</si>
  <si>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</si>
  <si>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</si>
  <si>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</si>
  <si>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</si>
  <si>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</si>
  <si>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</si>
  <si>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</si>
  <si>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</si>
  <si>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</si>
  <si>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</si>
  <si>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</si>
  <si>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</si>
  <si>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</si>
  <si>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</si>
  <si>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</si>
  <si>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</si>
  <si>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</si>
  <si>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</si>
  <si>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</si>
  <si>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</si>
  <si>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</si>
  <si>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</si>
  <si>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</si>
  <si>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</si>
  <si>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</si>
  <si>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</si>
  <si>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</si>
  <si>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</si>
  <si>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</si>
  <si>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</si>
  <si>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</si>
  <si>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</si>
  <si>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</si>
  <si>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</si>
  <si>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</si>
  <si>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</si>
  <si>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</si>
  <si>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</si>
  <si>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</si>
  <si>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</si>
  <si>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</si>
  <si>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</si>
  <si>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</si>
  <si>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</si>
  <si>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</si>
  <si>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</si>
  <si>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</si>
  <si>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</si>
  <si>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</si>
  <si>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</si>
  <si>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</si>
  <si>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</si>
  <si>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</si>
  <si>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</si>
  <si>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</si>
  <si>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</si>
  <si>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</si>
  <si>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</si>
  <si>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</si>
  <si>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</si>
  <si>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</si>
  <si>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</si>
  <si>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</si>
  <si>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</si>
  <si>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</si>
  <si>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</si>
  <si>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</si>
  <si>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</si>
  <si>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</si>
  <si>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</si>
  <si>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</si>
  <si>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</si>
  <si>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</si>
  <si>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</si>
  <si>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</si>
  <si>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</si>
  <si>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</si>
  <si>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</si>
  <si>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</si>
  <si>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</si>
  <si>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</si>
  <si>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</si>
  <si>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</si>
  <si>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</si>
  <si>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</si>
  <si>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</si>
  <si>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</si>
  <si>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</si>
  <si>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</si>
  <si>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</si>
  <si>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</si>
  <si>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</si>
  <si>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</si>
  <si>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</si>
  <si>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</si>
  <si>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</si>
  <si>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</si>
  <si>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</si>
  <si>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</si>
  <si>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</si>
  <si>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</si>
  <si>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</si>
  <si>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</si>
  <si>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</si>
  <si>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</si>
  <si>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</si>
  <si>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</si>
  <si>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</si>
  <si>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</si>
  <si>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</si>
  <si>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</si>
  <si>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</si>
  <si>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</si>
  <si>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</si>
  <si>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</si>
  <si>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</si>
  <si>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</si>
  <si>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</si>
  <si>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</si>
  <si>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</si>
  <si>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</si>
  <si>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</si>
  <si>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</si>
  <si>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</si>
  <si>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</si>
  <si>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</si>
  <si>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</si>
  <si>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</si>
  <si>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</si>
  <si>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</si>
  <si>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</si>
  <si>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</si>
  <si>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</si>
  <si>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</si>
  <si>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</si>
  <si>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</si>
  <si>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</si>
  <si>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</si>
  <si>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</si>
  <si>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</si>
  <si>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</si>
  <si>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</si>
  <si>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</si>
  <si>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</si>
  <si>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</si>
  <si>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</si>
  <si>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</si>
  <si>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</si>
  <si>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</si>
  <si>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</si>
  <si>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</si>
  <si>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</si>
  <si>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</si>
  <si>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</si>
  <si>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</si>
  <si>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</si>
  <si>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</si>
  <si>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</si>
  <si>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</si>
  <si>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</si>
  <si>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</si>
  <si>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</si>
  <si>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</si>
  <si>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</si>
  <si>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</si>
  <si>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</si>
  <si>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</si>
  <si>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</si>
  <si>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</si>
  <si>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</si>
  <si>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</si>
  <si>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</si>
  <si>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</si>
  <si>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</si>
  <si>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</si>
  <si>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</si>
  <si>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</si>
  <si>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</si>
  <si>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</si>
  <si>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</si>
  <si>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</si>
  <si>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</si>
  <si>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</si>
  <si>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</si>
  <si>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</si>
  <si>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</si>
  <si>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</si>
  <si>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</si>
  <si>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</si>
  <si>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</si>
  <si>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</si>
  <si>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</si>
  <si>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</si>
  <si>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</si>
  <si>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</si>
  <si>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</si>
  <si>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</si>
  <si>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</si>
  <si>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</si>
  <si>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</si>
  <si>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</si>
  <si>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</si>
  <si>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</si>
  <si>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</si>
  <si>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</si>
  <si>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</si>
  <si>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</si>
  <si>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</si>
  <si>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</si>
  <si>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</si>
  <si>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</si>
  <si>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</si>
  <si>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</si>
  <si>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</si>
  <si>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</si>
  <si>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</si>
  <si>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</si>
  <si>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</si>
  <si>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</si>
  <si>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</si>
  <si>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</si>
  <si>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</si>
  <si>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</si>
  <si>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</si>
  <si>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</si>
  <si>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</si>
  <si>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</si>
  <si>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</si>
  <si>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</si>
  <si>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</si>
  <si>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</si>
  <si>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</si>
  <si>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</si>
  <si>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</si>
  <si>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</si>
  <si>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</si>
  <si>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</si>
  <si>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</si>
  <si>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</si>
  <si>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</si>
  <si>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</si>
  <si>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</si>
  <si>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</si>
  <si>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</si>
  <si>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</si>
  <si>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</si>
  <si>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</si>
  <si>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</si>
  <si>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</si>
  <si>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</si>
  <si>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</si>
  <si>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</si>
  <si>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</si>
  <si>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</si>
  <si>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</si>
  <si>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</si>
  <si>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</si>
  <si>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</si>
  <si>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</si>
  <si>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</si>
  <si>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</si>
  <si>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</si>
  <si>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</si>
  <si>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</si>
  <si>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</si>
  <si>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</si>
  <si>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</si>
  <si>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</si>
  <si>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</si>
  <si>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</si>
  <si>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</si>
  <si>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</si>
  <si>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</si>
  <si>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</si>
  <si>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</si>
  <si>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</si>
  <si>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</si>
  <si>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</si>
  <si>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</si>
  <si>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</si>
  <si>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</si>
  <si>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</si>
  <si>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</si>
  <si>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</si>
  <si>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</si>
  <si>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</si>
  <si>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</si>
  <si>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</si>
  <si>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</si>
  <si>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</si>
  <si>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</si>
  <si>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</si>
  <si>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</si>
  <si>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</si>
  <si>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</si>
  <si>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</si>
  <si>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</si>
  <si>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</si>
  <si>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</si>
  <si>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</si>
  <si>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</si>
  <si>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</si>
  <si>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</si>
  <si>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</si>
  <si>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</si>
  <si>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</si>
  <si>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</si>
  <si>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</si>
  <si>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</si>
  <si>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</si>
  <si>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</si>
  <si>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</si>
  <si>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</si>
  <si>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</si>
  <si>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</si>
  <si>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</si>
  <si>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</si>
  <si>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</si>
  <si>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</si>
  <si>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</si>
  <si>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</si>
  <si>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</si>
  <si>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</si>
  <si>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</si>
  <si>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</si>
  <si>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</si>
  <si>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</si>
  <si>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</si>
  <si>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</si>
  <si>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</si>
  <si>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</si>
  <si>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</si>
  <si>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</si>
  <si>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</si>
  <si>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</si>
  <si>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</si>
  <si>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</si>
  <si>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</si>
  <si>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</si>
  <si>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</si>
  <si>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</si>
  <si>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</si>
  <si>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</si>
  <si>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</si>
  <si>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</si>
  <si>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</si>
  <si>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</si>
  <si>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</si>
  <si>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</si>
  <si>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</si>
  <si>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</si>
  <si>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</si>
  <si>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</si>
  <si>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</si>
  <si>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</si>
  <si>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</si>
  <si>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</si>
  <si>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</si>
  <si>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</si>
  <si>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</si>
  <si>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</si>
  <si>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</si>
  <si>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</si>
  <si>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</si>
  <si>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</si>
  <si>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</si>
  <si>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</si>
  <si>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</si>
  <si>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</si>
  <si>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</si>
  <si>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</si>
  <si>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</si>
  <si>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</si>
  <si>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</si>
  <si>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</si>
  <si>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</si>
  <si>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</si>
  <si>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</si>
  <si>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</si>
  <si>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</si>
  <si>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</si>
  <si>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</si>
  <si>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</si>
  <si>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</si>
  <si>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</si>
  <si>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</si>
  <si>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</si>
  <si>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</si>
  <si>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</si>
  <si>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</si>
  <si>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</si>
  <si>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</si>
  <si>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</si>
  <si>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</si>
  <si>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</si>
  <si>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</si>
  <si>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</si>
  <si>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</si>
  <si>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</si>
  <si>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</si>
  <si>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</si>
  <si>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</si>
  <si>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</si>
  <si>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</si>
  <si>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</si>
  <si>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</si>
  <si>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</si>
  <si>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</si>
  <si>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</si>
  <si>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</si>
  <si>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</si>
  <si>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</si>
  <si>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</si>
  <si>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</si>
  <si>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</si>
  <si>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</si>
  <si>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</si>
  <si>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</si>
  <si>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</si>
  <si>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</si>
  <si>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</si>
  <si>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</si>
  <si>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</si>
  <si>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</si>
  <si>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</si>
  <si>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</si>
  <si>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</si>
  <si>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</si>
  <si>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</si>
  <si>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</si>
  <si>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</si>
  <si>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</si>
  <si>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</si>
  <si>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</si>
  <si>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</si>
  <si>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</si>
  <si>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</si>
  <si>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</si>
  <si>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</si>
  <si>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</si>
  <si>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</si>
  <si>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</si>
  <si>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</si>
  <si>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</si>
  <si>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</si>
  <si>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</si>
  <si>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</si>
  <si>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</si>
  <si>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</si>
  <si>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</si>
  <si>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</si>
  <si>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</si>
  <si>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</si>
  <si>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</si>
  <si>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</si>
  <si>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</si>
  <si>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</si>
  <si>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</si>
  <si>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</si>
  <si>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</si>
  <si>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</si>
  <si>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</si>
  <si>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</si>
  <si>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</si>
  <si>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</si>
  <si>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</si>
  <si>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</si>
  <si>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</si>
  <si>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</si>
  <si>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</si>
  <si>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</si>
  <si>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</si>
  <si>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</si>
  <si>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</si>
  <si>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</si>
  <si>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</si>
  <si>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</si>
  <si>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</si>
  <si>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</si>
  <si>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</si>
  <si>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</si>
  <si>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</si>
  <si>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</si>
  <si>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</si>
  <si>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</si>
  <si>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</si>
  <si>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</si>
  <si>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</si>
  <si>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</si>
  <si>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</si>
  <si>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</si>
  <si>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</si>
  <si>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</si>
  <si>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</si>
  <si>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</si>
  <si>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</si>
  <si>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</si>
  <si>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</si>
  <si>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</si>
  <si>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</si>
  <si>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</si>
  <si>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</si>
  <si>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</si>
  <si>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</si>
  <si>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</si>
  <si>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</si>
  <si>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</si>
  <si>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</si>
  <si>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</si>
  <si>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</si>
  <si>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</si>
  <si>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</si>
  <si>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</si>
  <si>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</si>
  <si>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</si>
  <si>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</si>
  <si>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</si>
  <si>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</si>
  <si>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</si>
  <si>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</si>
  <si>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</si>
  <si>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</si>
  <si>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</si>
  <si>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</si>
  <si>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</si>
  <si>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</si>
  <si>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</si>
  <si>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</si>
  <si>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</si>
  <si>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</si>
  <si>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</si>
  <si>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</si>
  <si>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</si>
  <si>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</si>
  <si>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</si>
  <si>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</si>
  <si>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</si>
  <si>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</si>
  <si>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</si>
  <si>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</si>
  <si>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</si>
  <si>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</si>
  <si>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</si>
  <si>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</si>
  <si>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</si>
  <si>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</si>
  <si>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</si>
  <si>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</si>
  <si>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</si>
  <si>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</si>
  <si>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</si>
  <si>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</si>
  <si>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</si>
  <si>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</si>
  <si>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</si>
  <si>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</si>
  <si>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</si>
  <si>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</si>
  <si>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</si>
  <si>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</si>
  <si>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</si>
  <si>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</si>
  <si>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</si>
  <si>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</si>
  <si>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</si>
  <si>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</si>
  <si>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</si>
  <si>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</si>
  <si>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</si>
  <si>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</si>
  <si>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</si>
  <si>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</si>
  <si>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</si>
  <si>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</si>
  <si>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</si>
  <si>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</si>
  <si>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</si>
  <si>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</si>
  <si>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</si>
  <si>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</si>
  <si>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</si>
  <si>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</si>
  <si>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</si>
  <si>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</si>
  <si>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</si>
  <si>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</si>
  <si>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</si>
  <si>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</si>
  <si>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</si>
  <si>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</si>
  <si>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</si>
  <si>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</si>
  <si>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</si>
  <si>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</si>
  <si>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</si>
  <si>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</si>
  <si>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</si>
  <si>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</si>
  <si>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</si>
  <si>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</si>
  <si>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</si>
  <si>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</si>
  <si>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</si>
  <si>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</si>
  <si>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</si>
  <si>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</si>
  <si>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</si>
  <si>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</si>
  <si>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</si>
  <si>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</si>
  <si>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</si>
  <si>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</si>
  <si>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</si>
  <si>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</si>
  <si>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</si>
  <si>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</si>
  <si>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</si>
  <si>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</si>
  <si>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</si>
  <si>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</si>
  <si>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</si>
  <si>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</si>
  <si>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</si>
  <si>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</si>
  <si>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</si>
  <si>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</si>
  <si>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</si>
  <si>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</si>
  <si>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</si>
  <si>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</si>
  <si>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</si>
  <si>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</si>
  <si>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</si>
  <si>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</si>
  <si>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</si>
  <si>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</si>
  <si>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</si>
  <si>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</si>
  <si>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</si>
  <si>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</si>
  <si>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</si>
  <si>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</si>
  <si>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</si>
  <si>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</si>
  <si>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</si>
  <si>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</si>
  <si>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</si>
  <si>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</si>
  <si>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</si>
  <si>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</si>
  <si>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</si>
  <si>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</si>
  <si>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</si>
  <si>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</si>
  <si>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</si>
  <si>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</si>
  <si>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</si>
  <si>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</si>
  <si>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</si>
  <si>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</si>
  <si>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</si>
  <si>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</si>
  <si>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</si>
  <si>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</si>
  <si>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</si>
  <si>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</si>
  <si>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</si>
  <si>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</si>
  <si>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</si>
  <si>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</si>
  <si>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</si>
  <si>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</si>
  <si>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</si>
  <si>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</si>
  <si>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</si>
  <si>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</si>
  <si>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</si>
  <si>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</si>
  <si>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</si>
  <si>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</si>
  <si>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</si>
  <si>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</si>
  <si>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</si>
  <si>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</si>
  <si>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</si>
  <si>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</si>
  <si>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</si>
  <si>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</si>
  <si>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</si>
  <si>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</si>
  <si>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</si>
  <si>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</si>
  <si>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</si>
  <si>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</si>
  <si>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</si>
  <si>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</si>
  <si>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</si>
  <si>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</si>
  <si>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</si>
  <si>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</si>
  <si>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</si>
  <si>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</si>
  <si>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</si>
  <si>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</si>
  <si>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</si>
  <si>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</si>
  <si>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</si>
  <si>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</si>
  <si>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</si>
  <si>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</si>
  <si>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</si>
  <si>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</si>
  <si>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</si>
  <si>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</si>
  <si>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</si>
  <si>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</si>
  <si>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</si>
  <si>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</si>
  <si>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</si>
  <si>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</si>
  <si>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</si>
  <si>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</si>
  <si>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</si>
  <si>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</si>
  <si>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</si>
  <si>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</si>
  <si>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</si>
  <si>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</si>
  <si>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</si>
  <si>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</si>
  <si>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</si>
  <si>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</si>
  <si>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</si>
  <si>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</si>
  <si>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</si>
  <si>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</si>
  <si>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</si>
  <si>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</si>
  <si>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</si>
  <si>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</si>
  <si>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</si>
  <si>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</si>
  <si>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</si>
  <si>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</si>
  <si>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</si>
  <si>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</si>
  <si>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</si>
  <si>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</si>
  <si>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</si>
  <si>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</si>
  <si>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</si>
  <si>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</si>
  <si>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</si>
  <si>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</si>
  <si>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</si>
  <si>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</si>
  <si>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</si>
  <si>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</si>
  <si>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</si>
  <si>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</si>
  <si>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</si>
  <si>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</si>
  <si>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</si>
  <si>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</si>
  <si>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</si>
  <si>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</si>
  <si>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</si>
  <si>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</si>
  <si>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</si>
  <si>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</si>
  <si>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</si>
  <si>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</si>
  <si>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</si>
  <si>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</si>
  <si>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</si>
  <si>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</si>
  <si>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</si>
  <si>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</si>
  <si>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</si>
  <si>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</si>
  <si>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</si>
  <si>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</si>
  <si>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</si>
  <si>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</si>
  <si>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</si>
  <si>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</si>
  <si>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</si>
  <si>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</si>
  <si>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</si>
  <si>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</si>
  <si>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</si>
  <si>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</si>
  <si>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</si>
  <si>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</si>
  <si>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</si>
  <si>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</si>
  <si>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</si>
  <si>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</si>
  <si>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</si>
  <si>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</si>
  <si>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</si>
  <si>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</si>
  <si>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</si>
  <si>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</si>
  <si>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</si>
  <si>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</si>
  <si>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</si>
  <si>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</si>
  <si>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</si>
  <si>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</si>
  <si>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</si>
  <si>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</si>
  <si>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</si>
  <si>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</si>
  <si>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</si>
  <si>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</si>
  <si>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</si>
  <si>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</si>
  <si>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</si>
  <si>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</si>
  <si>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</si>
  <si>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</si>
  <si>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</si>
  <si>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</si>
  <si>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</si>
  <si>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</si>
  <si>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</si>
  <si>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</si>
  <si>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</si>
  <si>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</si>
  <si>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</si>
  <si>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</si>
  <si>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</si>
  <si>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</si>
  <si>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</si>
  <si>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</si>
  <si>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</si>
  <si>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</si>
  <si>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</si>
  <si>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</si>
  <si>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</si>
  <si>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</si>
  <si>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</si>
  <si>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</si>
  <si>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</si>
  <si>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</si>
  <si>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</si>
  <si>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</si>
  <si>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</si>
  <si>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</si>
  <si>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</si>
  <si>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</si>
  <si>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</si>
  <si>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</si>
  <si>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</si>
  <si>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</si>
  <si>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</si>
  <si>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</si>
  <si>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</si>
  <si>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</si>
  <si>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</si>
  <si>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</si>
  <si>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</si>
  <si>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</si>
  <si>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</si>
  <si>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</si>
  <si>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</si>
  <si>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</si>
  <si>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</si>
  <si>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</si>
  <si>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</si>
  <si>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</si>
  <si>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</si>
  <si>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</si>
  <si>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</si>
  <si>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</si>
  <si>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</si>
  <si>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</si>
  <si>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</si>
  <si>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</si>
  <si>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</si>
  <si>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</si>
  <si>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</si>
  <si>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</si>
  <si>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</si>
  <si>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</si>
  <si>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</si>
  <si>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</si>
  <si>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</si>
  <si>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</si>
  <si>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</si>
  <si>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</si>
  <si>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</si>
  <si>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</si>
  <si>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</si>
  <si>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</si>
  <si>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</si>
  <si>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</si>
  <si>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</si>
  <si>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</si>
  <si>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</si>
  <si>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</si>
  <si>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</si>
  <si>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</si>
  <si>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</si>
  <si>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</si>
  <si>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</si>
  <si>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</si>
  <si>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</si>
  <si>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</si>
  <si>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</si>
  <si>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</si>
  <si>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</si>
  <si>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</si>
  <si>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</si>
  <si>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</si>
  <si>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</si>
  <si>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</si>
  <si>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</si>
  <si>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</si>
  <si>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</si>
  <si>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</si>
  <si>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</si>
  <si>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</si>
  <si>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</si>
  <si>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</si>
  <si>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</si>
  <si>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</si>
  <si>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</si>
  <si>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</si>
  <si>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</si>
  <si>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</si>
  <si>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</si>
  <si>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</si>
  <si>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</si>
  <si>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</si>
  <si>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</si>
  <si>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</si>
  <si>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</si>
  <si>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</si>
  <si>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</si>
  <si>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</si>
  <si>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</si>
  <si>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</si>
  <si>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</si>
  <si>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</si>
  <si>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</si>
  <si>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</si>
  <si>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</si>
  <si>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</si>
  <si>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</si>
  <si>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</si>
  <si>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</si>
  <si>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</si>
  <si>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</si>
  <si>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</si>
  <si>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</si>
  <si>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</si>
  <si>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</si>
  <si>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</si>
  <si>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</si>
  <si>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</si>
  <si>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</si>
  <si>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</si>
  <si>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</si>
  <si>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</si>
  <si>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</si>
  <si>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</si>
  <si>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</si>
  <si>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</si>
  <si>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</si>
  <si>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</si>
  <si>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</si>
  <si>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</si>
  <si>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</si>
  <si>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</si>
  <si>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</si>
  <si>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</si>
  <si>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</si>
  <si>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</si>
  <si>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</si>
  <si>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</si>
  <si>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</si>
  <si>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</si>
  <si>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</si>
  <si>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</si>
  <si>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</si>
  <si>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</si>
  <si>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</si>
  <si>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</si>
  <si>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</si>
  <si>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</si>
  <si>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</si>
  <si>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</si>
  <si>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</si>
  <si>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</si>
  <si>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</si>
  <si>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</si>
  <si>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</si>
  <si>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</si>
  <si>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</si>
  <si>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</si>
  <si>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</si>
  <si>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</si>
  <si>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</si>
  <si>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</si>
  <si>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</si>
  <si>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</si>
  <si>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</si>
  <si>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</si>
  <si>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</si>
  <si>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</si>
  <si>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</si>
  <si>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</si>
  <si>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</si>
  <si>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</si>
  <si>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</si>
  <si>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</si>
  <si>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</si>
  <si>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</si>
  <si>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</si>
  <si>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</si>
  <si>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</si>
  <si>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</si>
  <si>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</si>
  <si>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</si>
  <si>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</si>
  <si>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</si>
  <si>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</si>
  <si>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</si>
  <si>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</si>
  <si>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</si>
  <si>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</si>
  <si>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</si>
  <si>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</si>
  <si>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</si>
  <si>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</si>
  <si>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</si>
  <si>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</si>
  <si>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</si>
  <si>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</si>
  <si>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</si>
  <si>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</si>
  <si>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</si>
  <si>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</si>
  <si>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</si>
  <si>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</si>
  <si>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</si>
  <si>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</si>
  <si>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</si>
  <si>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</si>
  <si>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</si>
  <si>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</si>
  <si>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</si>
  <si>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</si>
  <si>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</si>
  <si>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</si>
  <si>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</si>
  <si>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</si>
  <si>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</si>
  <si>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</si>
  <si>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</si>
  <si>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</si>
  <si>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</si>
  <si>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</si>
  <si>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</si>
  <si>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</si>
  <si>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</si>
  <si>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</si>
  <si>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</si>
  <si>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</si>
  <si>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</si>
  <si>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</si>
  <si>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</si>
  <si>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</si>
  <si>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</si>
  <si>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</si>
  <si>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</si>
  <si>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</si>
  <si>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</si>
  <si>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</si>
  <si>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</si>
  <si>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</si>
  <si>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</si>
  <si>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</si>
  <si>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</si>
  <si>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</si>
  <si>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</si>
  <si>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</si>
  <si>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</si>
  <si>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</si>
  <si>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</si>
  <si>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</si>
  <si>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</si>
  <si>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</si>
  <si>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</si>
  <si>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</si>
  <si>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</si>
  <si>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</si>
  <si>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</si>
  <si>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</si>
  <si>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</si>
  <si>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</si>
  <si>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</si>
  <si>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</si>
  <si>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</si>
  <si>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</si>
  <si>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</si>
  <si>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</si>
  <si>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</si>
  <si>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</si>
  <si>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</si>
  <si>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</si>
  <si>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</si>
  <si>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</si>
  <si>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</si>
  <si>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</si>
  <si>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</si>
  <si>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</si>
  <si>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</si>
  <si>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</si>
  <si>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</si>
  <si>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</si>
  <si>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</si>
  <si>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</si>
  <si>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</si>
  <si>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</si>
  <si>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</si>
  <si>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</si>
  <si>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</si>
  <si>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</si>
  <si>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</si>
  <si>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</si>
  <si>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</si>
  <si>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</si>
  <si>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</si>
  <si>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</si>
  <si>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</si>
  <si>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</si>
  <si>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</si>
  <si>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</si>
  <si>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</si>
  <si>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</si>
  <si>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</si>
  <si>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</si>
  <si>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</si>
  <si>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</si>
  <si>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</si>
  <si>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</si>
  <si>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</si>
  <si>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</si>
  <si>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</si>
  <si>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</si>
  <si>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</si>
  <si>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</si>
  <si>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</si>
  <si>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</si>
  <si>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</si>
  <si>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</si>
  <si>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</si>
  <si>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</si>
  <si>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</si>
  <si>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</si>
  <si>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</si>
  <si>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</si>
  <si>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</si>
  <si>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</si>
  <si>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</si>
  <si>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</si>
  <si>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</si>
  <si>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</si>
  <si>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</si>
  <si>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</si>
  <si>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</si>
  <si>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</si>
  <si>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</si>
  <si>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</si>
  <si>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</si>
  <si>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</si>
  <si>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</si>
  <si>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</si>
  <si>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</si>
  <si>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</si>
  <si>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</si>
  <si>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</si>
  <si>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</si>
  <si>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</si>
  <si>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</si>
  <si>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</si>
  <si>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</si>
  <si>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</si>
  <si>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</si>
  <si>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</si>
  <si>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</si>
  <si>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</si>
  <si>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</si>
  <si>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</si>
  <si>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</si>
  <si>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</si>
  <si>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</si>
  <si>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</si>
  <si>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</si>
  <si>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</si>
  <si>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</si>
  <si>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</si>
  <si>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</si>
  <si>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</si>
  <si>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</si>
  <si>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</si>
  <si>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</si>
  <si>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</si>
  <si>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</si>
  <si>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</si>
  <si>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</si>
  <si>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</si>
  <si>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</si>
  <si>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</si>
  <si>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</si>
  <si>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</si>
  <si>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</si>
  <si>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</si>
  <si>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</si>
  <si>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</si>
  <si>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</si>
  <si>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</si>
  <si>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</si>
  <si>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</si>
  <si>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</si>
  <si>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</si>
  <si>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</si>
  <si>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</si>
  <si>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</si>
  <si>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</si>
  <si>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</si>
  <si>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</si>
  <si>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</si>
  <si>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</si>
  <si>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</si>
  <si>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</si>
  <si>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</si>
  <si>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</si>
  <si>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</si>
  <si>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</si>
  <si>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</si>
  <si>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</si>
  <si>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</si>
  <si>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</si>
  <si>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</si>
  <si>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</si>
  <si>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</si>
  <si>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</si>
  <si>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</si>
  <si>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</si>
  <si>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</si>
  <si>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</si>
  <si>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</si>
  <si>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</si>
  <si>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</si>
  <si>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</si>
  <si>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</si>
  <si>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</si>
  <si>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</si>
  <si>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</si>
  <si>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</si>
  <si>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</si>
  <si>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</si>
  <si>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</si>
  <si>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</si>
  <si>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</si>
  <si>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</si>
  <si>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</si>
  <si>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</si>
  <si>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</si>
  <si>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</si>
  <si>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</si>
  <si>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</si>
  <si>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</si>
  <si>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</si>
  <si>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</si>
  <si>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</si>
  <si>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</si>
  <si>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</si>
  <si>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</si>
  <si>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</si>
  <si>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</si>
  <si>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</si>
  <si>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</si>
  <si>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</si>
  <si>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</si>
  <si>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</si>
  <si>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</si>
  <si>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</si>
  <si>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</si>
  <si>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</si>
  <si>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</si>
  <si>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</si>
  <si>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</si>
  <si>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</si>
  <si>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</si>
  <si>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</si>
  <si>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</si>
  <si>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</si>
  <si>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</si>
  <si>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</si>
  <si>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</si>
  <si>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</si>
  <si>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</si>
  <si>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</si>
  <si>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</si>
  <si>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</si>
  <si>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</si>
  <si>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</si>
  <si>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</si>
  <si>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</si>
  <si>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</si>
  <si>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</si>
  <si>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</si>
  <si>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</si>
  <si>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</si>
  <si>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</si>
  <si>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</si>
  <si>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</si>
  <si>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</si>
  <si>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</si>
  <si>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</si>
  <si>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</si>
  <si>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</si>
  <si>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</si>
  <si>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</si>
  <si>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</si>
  <si>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</si>
  <si>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</si>
  <si>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</si>
  <si>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</si>
  <si>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</si>
  <si>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</si>
  <si>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</si>
  <si>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</si>
  <si>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</si>
  <si>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</si>
  <si>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</si>
  <si>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</si>
  <si>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</si>
  <si>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</si>
  <si>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</si>
  <si>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</si>
  <si>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</si>
  <si>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</si>
  <si>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</si>
  <si>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</si>
  <si>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</si>
  <si>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</si>
  <si>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</si>
  <si>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</si>
  <si>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</si>
  <si>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</si>
  <si>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</si>
  <si>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</si>
  <si>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</si>
  <si>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</si>
  <si>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</si>
  <si>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</si>
  <si>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</si>
  <si>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</si>
  <si>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</si>
  <si>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</si>
  <si>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</si>
  <si>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</si>
  <si>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</si>
  <si>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</si>
  <si>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</si>
  <si>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</si>
  <si>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</si>
  <si>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</si>
  <si>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</si>
  <si>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</si>
  <si>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</si>
  <si>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</si>
  <si>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</si>
  <si>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</si>
  <si>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</si>
  <si>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</si>
  <si>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</si>
  <si>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</si>
  <si>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</si>
  <si>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</si>
  <si>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</si>
  <si>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</si>
  <si>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</si>
  <si>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</si>
  <si>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</si>
  <si>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</si>
  <si>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</si>
  <si>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</si>
  <si>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</si>
  <si>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</si>
  <si>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</si>
  <si>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</si>
  <si>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</si>
  <si>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</si>
  <si>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</si>
  <si>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</si>
  <si>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</si>
  <si>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</si>
  <si>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</si>
  <si>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</si>
  <si>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</si>
  <si>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</si>
  <si>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</si>
  <si>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</si>
  <si>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</si>
  <si>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</si>
  <si>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</si>
  <si>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</si>
  <si>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</si>
  <si>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</si>
  <si>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</si>
  <si>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</si>
  <si>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</si>
  <si>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</si>
  <si>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</si>
  <si>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</si>
  <si>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</si>
  <si>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</si>
  <si>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</si>
  <si>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</si>
  <si>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</si>
  <si>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</si>
  <si>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</si>
  <si>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</si>
  <si>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</si>
  <si>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</si>
  <si>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</si>
  <si>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</si>
  <si>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</si>
  <si>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</si>
  <si>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</si>
  <si>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</si>
  <si>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</si>
  <si>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</si>
  <si>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</si>
  <si>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</si>
  <si>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</si>
  <si>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</si>
  <si>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</si>
  <si>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</si>
  <si>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</si>
  <si>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</si>
  <si>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</si>
  <si>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</si>
  <si>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</si>
  <si>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</si>
  <si>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</si>
  <si>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</si>
  <si>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</si>
  <si>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</si>
  <si>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</si>
  <si>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</si>
  <si>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</si>
  <si>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</si>
  <si>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</si>
  <si>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</si>
  <si>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</si>
  <si>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</si>
  <si>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</si>
  <si>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</si>
  <si>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</si>
  <si>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</si>
  <si>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</si>
  <si>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</si>
  <si>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</si>
  <si>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</si>
  <si>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</si>
  <si>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</si>
  <si>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</si>
  <si>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</si>
  <si>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</si>
  <si>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</si>
  <si>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</si>
  <si>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</si>
  <si>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</si>
  <si>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</si>
  <si>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</si>
  <si>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</si>
  <si>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</si>
  <si>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</si>
  <si>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</si>
  <si>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</si>
  <si>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</si>
  <si>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</si>
  <si>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</si>
  <si>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</si>
  <si>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</si>
  <si>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</si>
  <si>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</si>
  <si>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</si>
  <si>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</si>
  <si>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</si>
  <si>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</si>
  <si>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</si>
  <si>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</si>
  <si>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</si>
  <si>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</si>
  <si>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</si>
  <si>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</si>
  <si>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</si>
  <si>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</si>
  <si>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</si>
  <si>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</si>
  <si>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</si>
  <si>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</si>
  <si>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</si>
  <si>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</si>
  <si>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</si>
  <si>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</si>
  <si>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</si>
  <si>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</si>
  <si>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</si>
  <si>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</si>
  <si>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</si>
  <si>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</si>
  <si>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</si>
  <si>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</si>
  <si>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</si>
  <si>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</si>
  <si>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</si>
  <si>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</si>
  <si>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</si>
  <si>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</si>
  <si>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</si>
  <si>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</si>
  <si>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</si>
  <si>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</si>
  <si>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</si>
  <si>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</si>
  <si>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</si>
  <si>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</si>
  <si>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</si>
  <si>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</si>
  <si>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</si>
  <si>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</si>
  <si>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</si>
  <si>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</si>
  <si>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</si>
  <si>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</si>
  <si>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</si>
  <si>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</si>
  <si>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</si>
  <si>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</si>
  <si>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</si>
  <si>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</si>
  <si>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</si>
  <si>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</si>
  <si>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</si>
  <si>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</si>
  <si>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</si>
  <si>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</si>
  <si>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</si>
  <si>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</si>
  <si>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</si>
  <si>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</si>
  <si>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</si>
  <si>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</si>
  <si>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</si>
  <si>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</si>
  <si>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</si>
  <si>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</si>
  <si>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</si>
  <si>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</si>
  <si>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</si>
  <si>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</si>
  <si>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</si>
  <si>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</si>
  <si>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</si>
  <si>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</si>
  <si>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</si>
  <si>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</si>
  <si>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</si>
  <si>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</si>
  <si>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</si>
  <si>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</si>
  <si>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</si>
  <si>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</si>
  <si>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</si>
  <si>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</si>
  <si>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</si>
  <si>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</si>
  <si>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</si>
  <si>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</si>
  <si>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</si>
  <si>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</si>
  <si>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</si>
  <si>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</si>
  <si>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</si>
  <si>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</si>
  <si>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</si>
  <si>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</si>
  <si>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</si>
  <si>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</si>
  <si>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</si>
  <si>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</si>
  <si>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</si>
  <si>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</si>
  <si>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</si>
  <si>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</si>
  <si>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</si>
  <si>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</si>
  <si>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</si>
  <si>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</si>
  <si>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</si>
  <si>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</si>
  <si>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</si>
  <si>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</si>
  <si>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</si>
  <si>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</si>
  <si>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</si>
  <si>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</si>
  <si>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</si>
  <si>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</si>
  <si>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</si>
  <si>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</si>
  <si>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</si>
  <si>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</si>
  <si>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</si>
  <si>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</si>
  <si>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</si>
  <si>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</si>
  <si>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</si>
  <si>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</si>
  <si>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</si>
  <si>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</si>
  <si>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</si>
  <si>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</si>
  <si>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</si>
  <si>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</si>
  <si>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</si>
  <si>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</si>
  <si>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</si>
  <si>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</si>
  <si>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</si>
  <si>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</si>
  <si>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</si>
  <si>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</si>
  <si>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</si>
  <si>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</si>
  <si>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</si>
  <si>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</si>
  <si>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</si>
  <si>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</si>
  <si>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</si>
  <si>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</si>
  <si>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</si>
  <si>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</si>
  <si>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</si>
  <si>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</si>
  <si>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</si>
  <si>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</si>
  <si>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</si>
  <si>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</si>
  <si>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</si>
  <si>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</si>
  <si>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</si>
  <si>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</si>
  <si>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</si>
  <si>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</si>
  <si>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</si>
  <si>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</si>
  <si>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</si>
  <si>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</si>
  <si>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</si>
  <si>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</si>
  <si>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</si>
  <si>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</si>
  <si>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</si>
  <si>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</si>
  <si>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</si>
  <si>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</si>
  <si>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</si>
  <si>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</si>
  <si>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</si>
  <si>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</si>
  <si>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</si>
  <si>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</si>
  <si>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</si>
  <si>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</si>
  <si>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</si>
  <si>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</si>
  <si>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</si>
  <si>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</si>
  <si>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</si>
  <si>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</si>
  <si>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</si>
  <si>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</si>
  <si>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</si>
  <si>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</si>
  <si>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</si>
  <si>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</si>
  <si>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</si>
  <si>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</si>
  <si>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</si>
  <si>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</si>
  <si>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</si>
  <si>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</si>
  <si>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</si>
  <si>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</si>
  <si>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</si>
  <si>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</si>
  <si>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</si>
  <si>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</si>
  <si>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</si>
  <si>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</si>
  <si>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</si>
  <si>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</si>
  <si>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</si>
  <si>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</si>
  <si>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</si>
  <si>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</si>
  <si>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</si>
  <si>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</si>
  <si>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</si>
  <si>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</si>
  <si>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</si>
  <si>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</si>
  <si>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</si>
  <si>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</si>
  <si>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</si>
  <si>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</si>
  <si>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</si>
  <si>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</si>
  <si>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</si>
  <si>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</si>
  <si>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</si>
  <si>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</si>
  <si>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</si>
  <si>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</si>
  <si>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</si>
  <si>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</si>
  <si>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</si>
  <si>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</si>
  <si>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</si>
  <si>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</si>
  <si>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</si>
  <si>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</si>
  <si>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</si>
  <si>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</si>
  <si>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</si>
  <si>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</si>
  <si>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</si>
  <si>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</si>
  <si>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</si>
  <si>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</si>
  <si>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</si>
  <si>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</si>
  <si>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</si>
  <si>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</si>
  <si>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</si>
  <si>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</si>
  <si>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</si>
  <si>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</si>
  <si>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</si>
  <si>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</si>
  <si>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</si>
  <si>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</si>
  <si>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</si>
  <si>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</si>
  <si>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</si>
  <si>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</si>
  <si>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</si>
  <si>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</si>
  <si>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</si>
  <si>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</si>
  <si>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</si>
  <si>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</si>
  <si>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</si>
  <si>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</si>
  <si>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</si>
  <si>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</si>
  <si>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</si>
  <si>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</si>
  <si>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</si>
  <si>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</si>
  <si>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</si>
  <si>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</si>
  <si>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</si>
  <si>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</si>
  <si>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</si>
  <si>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</si>
  <si>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</si>
  <si>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</si>
  <si>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</si>
  <si>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</si>
  <si>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</si>
  <si>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</si>
  <si>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</si>
  <si>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</si>
  <si>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</si>
  <si>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</si>
  <si>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</si>
  <si>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</si>
  <si>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</si>
  <si>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</si>
  <si>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</si>
  <si>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</si>
  <si>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</si>
  <si>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</si>
  <si>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</si>
  <si>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</si>
  <si>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</si>
  <si>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</si>
  <si>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</si>
  <si>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</si>
  <si>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</si>
  <si>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</si>
  <si>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</si>
  <si>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</si>
  <si>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</si>
  <si>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</si>
  <si>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</si>
  <si>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</si>
  <si>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</si>
  <si>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</si>
  <si>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</si>
  <si>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</si>
  <si>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</si>
  <si>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</si>
  <si>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</si>
  <si>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</si>
  <si>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</si>
  <si>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</si>
  <si>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</si>
  <si>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</si>
  <si>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</si>
  <si>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</si>
  <si>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</si>
  <si>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</si>
  <si>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</si>
  <si>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</si>
  <si>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</si>
  <si>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</si>
  <si>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</si>
  <si>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</si>
  <si>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</si>
  <si>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</si>
  <si>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</si>
  <si>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</si>
  <si>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</si>
  <si>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</si>
  <si>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</si>
  <si>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</si>
  <si>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</si>
  <si>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</si>
  <si>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</si>
  <si>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</si>
  <si>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</si>
  <si>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</si>
  <si>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</si>
  <si>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</si>
  <si>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</si>
  <si>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</si>
  <si>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</si>
  <si>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</si>
  <si>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</si>
  <si>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</si>
  <si>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</si>
  <si>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</si>
  <si>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</si>
  <si>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</si>
  <si>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</si>
  <si>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</si>
  <si>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</si>
  <si>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</si>
  <si>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</si>
  <si>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</si>
  <si>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</si>
  <si>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</si>
  <si>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</si>
  <si>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</si>
  <si>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</si>
  <si>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</si>
  <si>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</si>
  <si>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</si>
  <si>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</si>
  <si>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</si>
  <si>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</si>
  <si>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</si>
  <si>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</si>
  <si>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</si>
  <si>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</si>
  <si>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</si>
  <si>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</si>
  <si>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</si>
  <si>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</si>
  <si>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</si>
  <si>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</si>
  <si>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</si>
  <si>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</si>
  <si>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</si>
  <si>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</si>
  <si>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</si>
  <si>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</si>
  <si>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</si>
  <si>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</si>
  <si>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</si>
  <si>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</si>
  <si>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</si>
  <si>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</si>
  <si>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</si>
  <si>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</si>
  <si>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</si>
  <si>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</si>
  <si>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</si>
  <si>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</si>
  <si>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</si>
  <si>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</si>
  <si>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</si>
  <si>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</si>
  <si>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</si>
  <si>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</si>
  <si>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</si>
  <si>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</si>
  <si>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</si>
  <si>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</si>
  <si>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</si>
  <si>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</si>
  <si>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</si>
  <si>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</si>
  <si>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</si>
  <si>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</si>
  <si>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</si>
  <si>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</si>
  <si>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</si>
  <si>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</si>
  <si>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</si>
  <si>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</si>
  <si>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</si>
  <si>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</si>
  <si>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</si>
  <si>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</si>
  <si>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</si>
  <si>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</si>
  <si>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</si>
  <si>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</si>
  <si>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</si>
  <si>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</si>
  <si>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</si>
  <si>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</si>
  <si>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</si>
  <si>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</si>
  <si>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</si>
  <si>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</si>
  <si>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</si>
  <si>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</si>
  <si>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</si>
  <si>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</si>
  <si>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</si>
  <si>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</si>
  <si>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</si>
  <si>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</si>
  <si>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</si>
  <si>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</si>
  <si>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</si>
  <si>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</si>
  <si>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</si>
  <si>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</si>
  <si>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</si>
  <si>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</si>
  <si>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</si>
  <si>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</si>
  <si>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</si>
  <si>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</si>
  <si>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</si>
  <si>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</si>
  <si>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</si>
  <si>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</si>
  <si>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</si>
  <si>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</si>
  <si>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</si>
  <si>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</si>
  <si>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</si>
  <si>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</si>
  <si>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</si>
  <si>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</si>
  <si>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</si>
  <si>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</si>
  <si>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</si>
  <si>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</si>
  <si>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</si>
  <si>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</si>
  <si>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</si>
  <si>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</si>
  <si>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</si>
  <si>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</si>
  <si>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</si>
  <si>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</si>
  <si>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</si>
  <si>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</si>
  <si>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</si>
  <si>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</si>
  <si>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</si>
  <si>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</si>
  <si>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</si>
  <si>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</si>
  <si>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</si>
  <si>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</si>
  <si>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</si>
  <si>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</si>
  <si>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</si>
  <si>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</si>
  <si>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</si>
  <si>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</si>
  <si>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</si>
  <si>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</si>
  <si>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</si>
  <si>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</si>
  <si>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</si>
  <si>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</si>
  <si>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</si>
  <si>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</si>
  <si>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</si>
  <si>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</si>
  <si>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</si>
  <si>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</si>
  <si>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</si>
  <si>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</si>
  <si>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</si>
  <si>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</si>
  <si>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</si>
  <si>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</si>
  <si>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</si>
  <si>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</si>
  <si>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</si>
  <si>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</si>
  <si>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</si>
  <si>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</si>
  <si>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</si>
  <si>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</si>
  <si>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</si>
  <si>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</si>
  <si>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</si>
  <si>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</si>
  <si>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</si>
  <si>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</si>
  <si>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</si>
  <si>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</si>
  <si>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</si>
  <si>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</si>
  <si>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</si>
  <si>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</si>
  <si>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</si>
  <si>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</si>
  <si>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</si>
  <si>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</si>
  <si>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</si>
  <si>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</si>
  <si>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</si>
  <si>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</si>
  <si>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</si>
  <si>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</si>
  <si>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</si>
  <si>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</si>
  <si>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</si>
  <si>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</si>
  <si>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</si>
  <si>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</si>
  <si>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</si>
  <si>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</si>
  <si>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</si>
  <si>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</si>
  <si>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</si>
  <si>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</si>
  <si>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</si>
  <si>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</si>
  <si>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</si>
  <si>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</si>
  <si>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</si>
  <si>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</si>
  <si>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</si>
  <si>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</si>
  <si>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</si>
  <si>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</si>
  <si>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</si>
  <si>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</si>
  <si>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</si>
  <si>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</si>
  <si>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</si>
  <si>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</si>
  <si>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</si>
  <si>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</si>
  <si>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</si>
  <si>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</si>
  <si>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</si>
  <si>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</si>
  <si>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</si>
  <si>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</si>
  <si>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</si>
  <si>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</si>
  <si>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</si>
  <si>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</si>
  <si>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</si>
  <si>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</si>
  <si>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</si>
  <si>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</si>
  <si>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</si>
  <si>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</si>
  <si>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</si>
  <si>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</si>
  <si>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</si>
  <si>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</si>
  <si>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</si>
  <si>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</si>
  <si>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</si>
  <si>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</si>
  <si>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</si>
  <si>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</si>
  <si>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</si>
  <si>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</si>
  <si>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</si>
  <si>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</si>
  <si>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</si>
  <si>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</si>
  <si>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</si>
  <si>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</si>
  <si>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</si>
  <si>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</si>
  <si>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</si>
  <si>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</si>
  <si>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</si>
  <si>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</si>
  <si>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</si>
  <si>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</si>
  <si>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</si>
  <si>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</si>
  <si>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</si>
  <si>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</si>
  <si>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</si>
  <si>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</si>
  <si>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</si>
  <si>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</si>
  <si>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</si>
  <si>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</si>
  <si>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</si>
  <si>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</si>
  <si>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</si>
  <si>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</si>
  <si>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</si>
  <si>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</si>
  <si>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</si>
  <si>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</si>
  <si>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</si>
  <si>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</si>
  <si>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</si>
  <si>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</si>
  <si>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</si>
  <si>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</si>
  <si>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</si>
  <si>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</si>
  <si>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</si>
  <si>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</si>
  <si>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</si>
  <si>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</si>
  <si>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</si>
  <si>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</si>
  <si>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</si>
  <si>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</si>
  <si>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</si>
  <si>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</si>
  <si>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</si>
  <si>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</si>
  <si>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</si>
  <si>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</si>
  <si>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</si>
  <si>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</si>
  <si>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</si>
  <si>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</si>
  <si>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</si>
  <si>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</si>
  <si>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</si>
  <si>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</si>
  <si>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</si>
  <si>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</si>
  <si>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</si>
  <si>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</si>
  <si>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</si>
  <si>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</si>
  <si>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</si>
  <si>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</si>
  <si>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</si>
  <si>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</si>
  <si>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</si>
  <si>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</si>
  <si>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</si>
  <si>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</si>
  <si>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</si>
  <si>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</si>
  <si>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</si>
  <si>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</si>
  <si>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</si>
  <si>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</si>
  <si>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</si>
  <si>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</si>
  <si>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</si>
  <si>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</si>
  <si>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</si>
  <si>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</si>
  <si>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</si>
  <si>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</si>
  <si>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</si>
  <si>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</si>
  <si>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</si>
  <si>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</si>
  <si>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</si>
  <si>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</si>
  <si>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</si>
  <si>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</si>
  <si>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</si>
  <si>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</si>
  <si>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</si>
  <si>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</si>
  <si>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</si>
  <si>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</si>
  <si>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</si>
  <si>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</si>
  <si>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</si>
  <si>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</si>
  <si>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</si>
  <si>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</si>
  <si>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</si>
  <si>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</si>
  <si>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</si>
  <si>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</si>
  <si>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</si>
  <si>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</si>
  <si>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</si>
  <si>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</si>
  <si>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</si>
  <si>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</si>
  <si>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</si>
  <si>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</si>
  <si>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</si>
  <si>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</si>
  <si>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</si>
  <si>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</si>
  <si>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</si>
  <si>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</si>
  <si>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</si>
  <si>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</si>
  <si>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</si>
  <si>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</si>
  <si>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</si>
  <si>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</si>
  <si>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</si>
  <si>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</si>
  <si>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</si>
  <si>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</si>
  <si>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</si>
  <si>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</si>
  <si>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</si>
  <si>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</si>
  <si>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</si>
  <si>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</si>
  <si>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</si>
  <si>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</si>
  <si>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</si>
  <si>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</si>
  <si>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</si>
  <si>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</si>
  <si>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</si>
  <si>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</si>
  <si>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</si>
  <si>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</si>
  <si>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</si>
  <si>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</si>
  <si>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</si>
  <si>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</si>
  <si>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</si>
  <si>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</si>
  <si>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</si>
  <si>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</si>
  <si>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</si>
  <si>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</si>
  <si>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</si>
  <si>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</si>
  <si>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</si>
  <si>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</si>
  <si>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</si>
  <si>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</si>
  <si>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</si>
  <si>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</si>
  <si>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</si>
  <si>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</si>
  <si>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</si>
  <si>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</si>
  <si>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</si>
  <si>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</si>
  <si>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</si>
  <si>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</si>
  <si>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</si>
  <si>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</si>
  <si>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</si>
  <si>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</si>
  <si>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</si>
  <si>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</si>
  <si>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</si>
  <si>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</si>
  <si>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</si>
  <si>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</si>
  <si>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</si>
  <si>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</si>
  <si>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</si>
  <si>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</si>
  <si>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</si>
  <si>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</si>
  <si>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</si>
  <si>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</si>
  <si>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</si>
  <si>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</si>
  <si>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</si>
  <si>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</si>
  <si>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</si>
  <si>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</si>
  <si>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</si>
  <si>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</si>
  <si>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</si>
  <si>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</si>
  <si>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</si>
  <si>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</si>
  <si>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</si>
  <si>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</si>
  <si>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</si>
  <si>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</si>
  <si>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</si>
  <si>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</si>
  <si>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</si>
  <si>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</si>
  <si>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</si>
  <si>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</si>
  <si>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</si>
  <si>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</si>
  <si>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</si>
  <si>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</si>
  <si>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</si>
  <si>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</si>
  <si>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</si>
  <si>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</si>
  <si>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</si>
  <si>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</si>
  <si>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</si>
  <si>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</si>
  <si>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</si>
  <si>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</si>
  <si>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</si>
  <si>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</si>
  <si>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</si>
  <si>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</si>
  <si>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</si>
  <si>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</si>
  <si>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</si>
  <si>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</si>
  <si>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</si>
  <si>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</si>
  <si>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</si>
  <si>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</si>
  <si>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</si>
  <si>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</si>
  <si>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</si>
  <si>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</si>
  <si>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</si>
  <si>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</si>
  <si>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</si>
  <si>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</si>
  <si>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</si>
  <si>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</si>
  <si>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</si>
  <si>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</si>
  <si>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</si>
  <si>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</si>
  <si>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</si>
  <si>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</si>
  <si>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</si>
  <si>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</si>
  <si>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</si>
  <si>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</si>
  <si>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</si>
  <si>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</si>
  <si>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</si>
  <si>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</si>
  <si>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</si>
  <si>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</si>
  <si>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</si>
  <si>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</si>
  <si>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</si>
  <si>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</si>
  <si>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</si>
  <si>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</si>
  <si>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</si>
  <si>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</si>
  <si>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</si>
  <si>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</si>
  <si>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</si>
  <si>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</si>
  <si>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</si>
  <si>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</si>
  <si>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</si>
  <si>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</si>
  <si>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</si>
  <si>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</si>
  <si>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</si>
  <si>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</si>
  <si>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</si>
  <si>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</si>
  <si>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</si>
  <si>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</si>
  <si>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</si>
  <si>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</si>
  <si>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</si>
  <si>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</si>
  <si>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</si>
  <si>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</si>
  <si>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</si>
  <si>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</si>
  <si>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</si>
  <si>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</si>
  <si>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</si>
  <si>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</si>
  <si>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</si>
  <si>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</si>
  <si>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</si>
  <si>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</si>
  <si>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</si>
  <si>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</si>
  <si>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</si>
  <si>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</si>
  <si>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</si>
  <si>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</si>
  <si>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</si>
  <si>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</si>
  <si>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</si>
  <si>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</si>
  <si>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</si>
  <si>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</si>
  <si>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</si>
  <si>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</si>
  <si>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</si>
  <si>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</si>
  <si>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</si>
  <si>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</si>
  <si>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</si>
  <si>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</si>
  <si>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</si>
  <si>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</si>
  <si>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</si>
  <si>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</si>
  <si>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</si>
  <si>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</si>
  <si>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</si>
  <si>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</si>
  <si>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</si>
  <si>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</si>
  <si>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</si>
  <si>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</si>
  <si>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</si>
  <si>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</si>
  <si>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</si>
  <si>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</si>
  <si>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</si>
  <si>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</si>
  <si>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</si>
  <si>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</si>
  <si>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</si>
  <si>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</si>
  <si>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</si>
  <si>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</si>
  <si>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</si>
  <si>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</si>
  <si>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</si>
  <si>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</si>
  <si>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</si>
  <si>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</si>
  <si>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</si>
  <si>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</si>
  <si>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</si>
  <si>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</si>
  <si>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</si>
  <si>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</si>
  <si>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</si>
  <si>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</si>
  <si>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</si>
  <si>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</si>
  <si>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</si>
  <si>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</si>
  <si>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</si>
  <si>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</si>
  <si>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</si>
  <si>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</si>
  <si>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</si>
  <si>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</si>
  <si>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</si>
  <si>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</si>
  <si>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</si>
  <si>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</si>
  <si>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</si>
  <si>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</si>
  <si>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</si>
  <si>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</si>
  <si>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</si>
  <si>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</si>
  <si>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</si>
  <si>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</si>
  <si>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</si>
  <si>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</si>
  <si>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</si>
  <si>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</si>
  <si>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</si>
  <si>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</si>
  <si>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</si>
  <si>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</si>
  <si>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</si>
  <si>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</si>
  <si>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</si>
  <si>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</si>
  <si>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</si>
  <si>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</si>
  <si>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</si>
  <si>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</si>
  <si>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</si>
  <si>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</si>
  <si>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</si>
  <si>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</si>
  <si>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</si>
  <si>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</si>
  <si>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</si>
  <si>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</si>
  <si>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</si>
  <si>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</si>
  <si>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</si>
  <si>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</si>
  <si>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</si>
  <si>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</si>
  <si>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</si>
  <si>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</si>
  <si>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</si>
  <si>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</si>
  <si>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</si>
  <si>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</si>
  <si>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</si>
  <si>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</si>
  <si>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</si>
  <si>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</si>
  <si>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</si>
  <si>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</si>
  <si>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</si>
  <si>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</si>
  <si>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</si>
  <si>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</si>
  <si>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</si>
  <si>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</si>
  <si>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</si>
  <si>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</si>
  <si>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</si>
  <si>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</si>
  <si>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</si>
  <si>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</si>
  <si>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</si>
  <si>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</si>
  <si>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</si>
  <si>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</si>
  <si>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</si>
  <si>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</si>
  <si>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</si>
  <si>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</si>
  <si>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</si>
  <si>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</si>
  <si>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</si>
  <si>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</si>
  <si>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</si>
  <si>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</si>
  <si>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</si>
  <si>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</si>
  <si>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</si>
  <si>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</si>
  <si>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</si>
  <si>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</si>
  <si>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</si>
  <si>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</si>
  <si>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</si>
  <si>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</si>
  <si>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</si>
  <si>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</si>
  <si>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</si>
  <si>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</si>
  <si>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</si>
  <si>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</si>
  <si>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</si>
  <si>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</si>
  <si>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</si>
  <si>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</si>
  <si>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</si>
  <si>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</si>
  <si>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</si>
  <si>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</si>
  <si>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</si>
  <si>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</si>
  <si>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</si>
  <si>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</si>
  <si>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</si>
  <si>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</si>
  <si>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</si>
  <si>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</si>
  <si>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</si>
  <si>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</si>
  <si>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</si>
  <si>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</si>
  <si>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</si>
  <si>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</si>
  <si>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</si>
  <si>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</si>
  <si>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</si>
  <si>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</si>
  <si>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</si>
  <si>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</si>
  <si>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</si>
  <si>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</si>
  <si>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</si>
  <si>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</si>
  <si>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</si>
  <si>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</si>
  <si>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</si>
  <si>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</si>
  <si>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</si>
  <si>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</si>
  <si>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</si>
  <si>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</si>
  <si>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</si>
  <si>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</si>
  <si>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</si>
  <si>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</si>
  <si>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</si>
  <si>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</si>
  <si>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</si>
  <si>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</si>
  <si>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</si>
  <si>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</si>
  <si>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</si>
  <si>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</si>
  <si>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</si>
  <si>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</si>
  <si>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</si>
  <si>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</si>
  <si>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</si>
  <si>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</si>
  <si>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</si>
  <si>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</si>
  <si>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</si>
  <si>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</si>
  <si>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</si>
  <si>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</si>
  <si>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</si>
  <si>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</si>
  <si>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</si>
  <si>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</si>
  <si>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</si>
  <si>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</si>
  <si>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</si>
  <si>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</si>
  <si>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</si>
  <si>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</si>
  <si>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</si>
  <si>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</si>
  <si>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</si>
  <si>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</si>
  <si>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</si>
  <si>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</si>
  <si>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</si>
  <si>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</si>
  <si>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</si>
  <si>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</si>
  <si>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</si>
  <si>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</si>
  <si>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</si>
  <si>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</si>
  <si>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</si>
  <si>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</si>
  <si>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</si>
  <si>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</si>
  <si>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</si>
  <si>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</si>
  <si>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</si>
  <si>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</si>
  <si>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</si>
  <si>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</si>
  <si>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</si>
  <si>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</si>
  <si>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</si>
  <si>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</si>
  <si>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</si>
  <si>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</si>
  <si>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</si>
  <si>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</si>
  <si>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</si>
  <si>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</si>
  <si>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</si>
  <si>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</si>
  <si>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</si>
  <si>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</si>
  <si>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</si>
  <si>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</si>
  <si>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</si>
  <si>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</si>
  <si>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</si>
  <si>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</si>
  <si>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</si>
  <si>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</si>
  <si>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</si>
  <si>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</si>
  <si>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</si>
  <si>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</si>
  <si>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</si>
  <si>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</si>
  <si>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</si>
  <si>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</si>
  <si>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</si>
  <si>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</si>
  <si>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</si>
  <si>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</si>
  <si>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</si>
  <si>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</si>
  <si>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</si>
  <si>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</si>
  <si>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</si>
  <si>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</si>
  <si>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</si>
  <si>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</si>
  <si>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</si>
  <si>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</si>
  <si>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</si>
  <si>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</si>
  <si>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</si>
  <si>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</si>
  <si>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</si>
  <si>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</si>
  <si>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</si>
  <si>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</si>
  <si>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</si>
  <si>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</si>
  <si>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</si>
  <si>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</si>
  <si>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</si>
  <si>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</si>
  <si>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</si>
  <si>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</si>
  <si>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</si>
  <si>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</si>
  <si>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</si>
  <si>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</si>
  <si>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</si>
  <si>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</si>
  <si>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</si>
  <si>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</si>
  <si>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</si>
  <si>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</si>
  <si>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</si>
  <si>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</si>
  <si>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</si>
  <si>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</si>
  <si>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</si>
  <si>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</si>
  <si>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</si>
  <si>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</si>
  <si>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</si>
  <si>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</si>
  <si>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</si>
  <si>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</si>
  <si>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</si>
  <si>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</si>
  <si>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</si>
  <si>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</si>
  <si>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</si>
  <si>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</si>
  <si>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</si>
  <si>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</si>
  <si>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</si>
  <si>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</si>
  <si>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</si>
  <si>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</si>
  <si>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</si>
  <si>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</si>
  <si>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</si>
  <si>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</si>
  <si>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</si>
  <si>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</si>
  <si>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</si>
  <si>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</si>
  <si>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</si>
  <si>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</si>
  <si>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</si>
  <si>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</si>
  <si>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</si>
  <si>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</si>
  <si>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</si>
  <si>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</si>
  <si>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</si>
  <si>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</si>
  <si>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</si>
  <si>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</si>
  <si>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</si>
  <si>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</si>
  <si>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</si>
  <si>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</si>
  <si>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</si>
  <si>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</si>
  <si>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</si>
  <si>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</si>
  <si>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</si>
  <si>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</si>
  <si>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</si>
  <si>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</si>
  <si>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</si>
  <si>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</si>
  <si>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</si>
  <si>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</si>
  <si>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</si>
  <si>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</si>
  <si>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</si>
  <si>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</si>
  <si>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</si>
  <si>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</si>
  <si>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</si>
  <si>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</si>
  <si>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</si>
  <si>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</si>
  <si>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</si>
  <si>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</si>
  <si>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</si>
  <si>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</si>
  <si>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</si>
  <si>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</si>
  <si>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</si>
  <si>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</si>
  <si>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</si>
  <si>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</si>
  <si>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</si>
  <si>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</si>
  <si>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</si>
  <si>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</si>
  <si>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</si>
  <si>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</si>
  <si>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</si>
  <si>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</si>
  <si>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</si>
  <si>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</si>
  <si>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</si>
  <si>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</si>
  <si>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</si>
  <si>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</si>
  <si>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</si>
  <si>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</si>
  <si>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</si>
  <si>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</si>
  <si>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</si>
  <si>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</si>
  <si>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</si>
  <si>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</si>
  <si>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</si>
  <si>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</si>
  <si>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</si>
  <si>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</si>
  <si>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</si>
  <si>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</si>
  <si>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</si>
  <si>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</si>
  <si>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</si>
  <si>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</si>
  <si>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</si>
  <si>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</si>
  <si>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</si>
  <si>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</si>
  <si>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</si>
  <si>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</si>
  <si>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</si>
  <si>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</si>
  <si>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</si>
  <si>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</si>
  <si>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</si>
  <si>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</si>
  <si>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</si>
  <si>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</si>
  <si>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</si>
  <si>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</si>
  <si>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</si>
  <si>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</si>
  <si>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</si>
  <si>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</si>
  <si>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</si>
  <si>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</si>
  <si>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</si>
  <si>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</si>
  <si>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</si>
  <si>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</si>
  <si>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</si>
  <si>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</si>
  <si>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</si>
  <si>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</si>
  <si>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</si>
  <si>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</si>
  <si>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</si>
  <si>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</si>
  <si>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</si>
  <si>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</si>
  <si>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</si>
  <si>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</si>
  <si>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</si>
  <si>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</si>
  <si>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</si>
  <si>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</si>
  <si>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</si>
  <si>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</si>
  <si>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</si>
  <si>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</si>
  <si>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</si>
  <si>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</si>
  <si>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</si>
  <si>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</si>
  <si>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</si>
  <si>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</si>
  <si>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</si>
  <si>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</si>
  <si>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</si>
  <si>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</si>
  <si>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</si>
  <si>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</si>
  <si>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</si>
  <si>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</si>
  <si>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</si>
  <si>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</si>
  <si>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</si>
  <si>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</si>
  <si>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</si>
  <si>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</si>
  <si>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</si>
  <si>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</si>
  <si>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</si>
  <si>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</si>
  <si>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</si>
  <si>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</si>
  <si>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</si>
  <si>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</si>
  <si>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</si>
  <si>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</si>
  <si>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</si>
  <si>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</si>
  <si>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</si>
  <si>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</si>
  <si>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</si>
  <si>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</si>
  <si>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</si>
  <si>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</si>
  <si>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</si>
  <si>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</si>
  <si>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</si>
  <si>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</si>
  <si>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</si>
  <si>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</si>
  <si>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</si>
  <si>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</si>
  <si>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</si>
  <si>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</si>
  <si>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</si>
  <si>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</si>
  <si>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</si>
  <si>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</si>
  <si>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</si>
  <si>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</si>
  <si>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</si>
  <si>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</si>
  <si>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</si>
  <si>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</si>
  <si>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</si>
  <si>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</si>
  <si>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</si>
  <si>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</si>
  <si>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</si>
  <si>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</si>
  <si>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</si>
  <si>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</si>
  <si>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</si>
  <si>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</si>
  <si>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</si>
  <si>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</si>
  <si>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</si>
  <si>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</si>
  <si>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</si>
  <si>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</si>
  <si>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</si>
  <si>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</si>
  <si>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</si>
  <si>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</si>
  <si>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</si>
  <si>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</si>
  <si>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</si>
  <si>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</si>
  <si>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</si>
  <si>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</si>
  <si>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</si>
  <si>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</si>
  <si>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</si>
  <si>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</si>
  <si>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</si>
  <si>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</si>
  <si>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</si>
  <si>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</si>
  <si>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</si>
  <si>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</si>
  <si>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</si>
  <si>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</si>
  <si>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</si>
  <si>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</si>
  <si>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</si>
  <si>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</si>
  <si>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</si>
  <si>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</si>
  <si>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</si>
  <si>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</si>
  <si>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</si>
  <si>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</si>
  <si>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</si>
  <si>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</si>
  <si>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</si>
  <si>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</si>
  <si>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</si>
  <si>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</si>
  <si>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</si>
  <si>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</si>
  <si>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</si>
  <si>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</si>
  <si>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</si>
  <si>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</si>
  <si>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</si>
  <si>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</si>
  <si>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</si>
  <si>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</si>
  <si>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</si>
  <si>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</si>
  <si>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</si>
  <si>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</si>
  <si>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</si>
  <si>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</si>
  <si>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</si>
  <si>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</si>
  <si>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</si>
  <si>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</si>
  <si>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</si>
  <si>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</si>
  <si>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</si>
  <si>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</si>
  <si>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</si>
  <si>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</si>
  <si>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</si>
  <si>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</si>
  <si>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</si>
  <si>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</si>
  <si>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</si>
  <si>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</si>
  <si>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</si>
  <si>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</si>
  <si>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</si>
  <si>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</si>
  <si>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</si>
  <si>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</si>
  <si>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</si>
  <si>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</si>
  <si>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</si>
  <si>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</si>
  <si>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</si>
  <si>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</si>
  <si>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</si>
  <si>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</si>
  <si>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</si>
  <si>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</si>
  <si>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</si>
  <si>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</si>
  <si>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</si>
  <si>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</si>
  <si>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</si>
  <si>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</si>
  <si>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</si>
  <si>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</si>
  <si>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</si>
  <si>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</si>
  <si>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</si>
  <si>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</si>
  <si>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</si>
  <si>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</si>
  <si>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</si>
  <si>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</si>
  <si>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</si>
  <si>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</si>
  <si>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</si>
  <si>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</si>
  <si>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</si>
  <si>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</si>
  <si>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</si>
  <si>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</si>
  <si>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</si>
  <si>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</si>
  <si>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</si>
  <si>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</si>
  <si>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</si>
  <si>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</si>
  <si>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</si>
  <si>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</si>
  <si>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</si>
  <si>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</si>
  <si>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</si>
  <si>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</si>
  <si>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</si>
  <si>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</si>
  <si>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</si>
  <si>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</si>
  <si>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</si>
  <si>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</si>
  <si>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</si>
  <si>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</si>
  <si>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</si>
  <si>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</si>
  <si>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</si>
  <si>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</si>
  <si>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</si>
  <si>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</si>
  <si>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</si>
  <si>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</si>
  <si>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</si>
  <si>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</si>
  <si>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</si>
  <si>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</si>
  <si>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</si>
  <si>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</si>
  <si>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</si>
  <si>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</si>
  <si>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</si>
  <si>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</si>
  <si>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</si>
  <si>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</si>
  <si>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</si>
  <si>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</si>
  <si>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</si>
  <si>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</si>
  <si>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</si>
  <si>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</si>
  <si>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</si>
  <si>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</si>
  <si>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</si>
  <si>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</si>
  <si>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</si>
  <si>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</si>
  <si>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</si>
  <si>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</si>
  <si>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</si>
  <si>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</si>
  <si>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</si>
  <si>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</si>
  <si>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</si>
  <si>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</si>
  <si>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</si>
  <si>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</si>
  <si>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</si>
  <si>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</si>
  <si>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</si>
  <si>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</si>
  <si>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</si>
  <si>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</si>
  <si>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</si>
  <si>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</si>
  <si>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</si>
  <si>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</si>
  <si>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</si>
  <si>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</si>
  <si>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</si>
  <si>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</si>
  <si>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</si>
  <si>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</si>
  <si>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</si>
  <si>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</si>
  <si>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</si>
  <si>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</si>
  <si>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</si>
  <si>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</si>
  <si>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</si>
  <si>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</si>
  <si>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</si>
  <si>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</si>
  <si>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</si>
  <si>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</si>
  <si>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</si>
  <si>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</si>
  <si>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</si>
  <si>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</si>
  <si>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</si>
  <si>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</si>
  <si>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</si>
  <si>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</si>
  <si>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</si>
  <si>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</si>
  <si>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</si>
  <si>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</si>
  <si>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</si>
  <si>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</si>
  <si>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</si>
  <si>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</si>
  <si>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</si>
  <si>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</si>
  <si>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</si>
  <si>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</si>
  <si>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</si>
  <si>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</si>
  <si>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</si>
  <si>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</si>
  <si>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</si>
  <si>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</si>
  <si>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</si>
  <si>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</si>
  <si>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</si>
  <si>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</si>
  <si>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</si>
  <si>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</si>
  <si>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</si>
  <si>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</si>
  <si>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</si>
  <si>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</si>
  <si>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</si>
  <si>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</si>
  <si>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</si>
  <si>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</si>
  <si>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</si>
  <si>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</si>
  <si>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</si>
  <si>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</si>
  <si>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</si>
  <si>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</si>
  <si>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</si>
  <si>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</si>
  <si>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</si>
  <si>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</si>
  <si>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</si>
  <si>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</si>
  <si>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</si>
  <si>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</si>
  <si>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</si>
  <si>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</si>
  <si>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</si>
  <si>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</si>
  <si>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</si>
  <si>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</si>
  <si>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</si>
  <si>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</si>
  <si>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</si>
  <si>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</si>
  <si>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</si>
  <si>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</si>
  <si>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</si>
  <si>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</si>
  <si>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</si>
  <si>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</si>
  <si>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</si>
  <si>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</si>
  <si>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</si>
  <si>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</si>
  <si>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</si>
  <si>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</si>
  <si>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</si>
  <si>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</si>
  <si>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</si>
  <si>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</si>
  <si>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</si>
  <si>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</si>
  <si>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</si>
  <si>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</si>
  <si>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</si>
  <si>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</si>
  <si>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</si>
  <si>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</si>
  <si>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</si>
  <si>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</si>
  <si>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</si>
  <si>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</si>
  <si>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</si>
  <si>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</si>
  <si>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</si>
  <si>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</si>
  <si>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</si>
  <si>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</si>
  <si>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</si>
  <si>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</si>
  <si>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</si>
  <si>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</si>
  <si>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</si>
  <si>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</si>
  <si>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</si>
  <si>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</si>
  <si>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</si>
  <si>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</si>
  <si>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</si>
  <si>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</si>
  <si>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</si>
  <si>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</si>
  <si>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</si>
  <si>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</si>
  <si>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</si>
  <si>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</si>
  <si>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</si>
  <si>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</si>
  <si>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</si>
  <si>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</si>
  <si>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</si>
  <si>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</si>
  <si>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</si>
  <si>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</si>
  <si>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</si>
  <si>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</si>
  <si>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</si>
  <si>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</si>
  <si>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</si>
  <si>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</si>
  <si>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</si>
  <si>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</si>
  <si>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</si>
  <si>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</si>
  <si>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</si>
  <si>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</si>
  <si>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</si>
  <si>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</si>
  <si>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</si>
  <si>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</si>
  <si>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</si>
  <si>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</si>
  <si>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</si>
  <si>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</si>
  <si>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</si>
  <si>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</si>
  <si>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</si>
  <si>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</si>
  <si>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</si>
  <si>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</si>
  <si>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</si>
  <si>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</si>
  <si>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</si>
  <si>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</si>
  <si>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</si>
  <si>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</si>
  <si>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</si>
  <si>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</si>
  <si>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</si>
  <si>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</si>
  <si>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</si>
  <si>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</si>
  <si>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</si>
  <si>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</si>
  <si>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</si>
  <si>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</si>
  <si>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</si>
  <si>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</si>
  <si>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</si>
  <si>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</si>
  <si>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</si>
  <si>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</si>
  <si>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</si>
  <si>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</si>
  <si>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</si>
  <si>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</si>
  <si>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</si>
  <si>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</si>
  <si>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</si>
  <si>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</si>
  <si>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</si>
  <si>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</si>
  <si>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</si>
  <si>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</si>
  <si>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</si>
  <si>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</si>
  <si>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</si>
  <si>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</si>
  <si>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</si>
  <si>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</si>
  <si>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</si>
  <si>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</si>
  <si>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</si>
  <si>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</si>
  <si>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</si>
  <si>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</si>
  <si>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</si>
  <si>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</si>
  <si>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</si>
  <si>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</si>
  <si>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</si>
  <si>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</si>
  <si>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</si>
  <si>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</si>
  <si>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</si>
  <si>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</si>
  <si>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</si>
  <si>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</si>
  <si>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</si>
  <si>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</si>
  <si>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</si>
  <si>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</si>
  <si>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</si>
  <si>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</si>
  <si>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</si>
  <si>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</si>
  <si>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</si>
  <si>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</si>
  <si>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</si>
  <si>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</si>
  <si>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</si>
  <si>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</si>
  <si>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</si>
  <si>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</si>
  <si>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</si>
  <si>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</si>
  <si>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</si>
  <si>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</si>
  <si>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</si>
  <si>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</si>
  <si>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</si>
  <si>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</si>
  <si>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</si>
  <si>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</si>
  <si>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</si>
  <si>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</si>
  <si>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</si>
  <si>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</si>
  <si>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</si>
  <si>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</si>
  <si>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</si>
  <si>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</si>
  <si>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</si>
  <si>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</si>
  <si>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</si>
  <si>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</si>
  <si>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</si>
  <si>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</si>
  <si>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</si>
  <si>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</si>
  <si>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</si>
  <si>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</si>
  <si>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</si>
  <si>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</si>
  <si>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</si>
  <si>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</si>
  <si>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</si>
  <si>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</si>
  <si>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</si>
  <si>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</si>
  <si>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</si>
  <si>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</si>
  <si>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</si>
  <si>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</si>
  <si>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</si>
  <si>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</si>
  <si>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</si>
  <si>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</si>
  <si>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</si>
  <si>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</si>
  <si>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</si>
  <si>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</si>
  <si>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</si>
  <si>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</si>
  <si>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</si>
  <si>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</si>
  <si>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</si>
  <si>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</si>
  <si>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</si>
  <si>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</si>
  <si>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</si>
  <si>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</si>
  <si>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</si>
  <si>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</si>
  <si>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</si>
  <si>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</si>
  <si>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</si>
  <si>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</si>
  <si>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</si>
  <si>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</si>
  <si>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</si>
  <si>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</si>
  <si>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</si>
  <si>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</si>
  <si>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</si>
  <si>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</si>
  <si>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</si>
  <si>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</si>
  <si>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</si>
  <si>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</si>
  <si>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</si>
  <si>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</si>
  <si>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</si>
  <si>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</si>
  <si>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</si>
  <si>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</si>
  <si>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</si>
  <si>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</si>
  <si>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</si>
  <si>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</si>
  <si>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</si>
  <si>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</si>
  <si>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</si>
  <si>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</si>
  <si>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</si>
  <si>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</si>
  <si>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</si>
  <si>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</si>
  <si>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</si>
  <si>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</si>
  <si>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</si>
  <si>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</si>
  <si>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</si>
  <si>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</si>
  <si>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</si>
  <si>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</si>
  <si>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</si>
  <si>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</si>
  <si>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</si>
  <si>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</si>
  <si>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</si>
  <si>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</si>
  <si>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</si>
  <si>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</si>
  <si>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</si>
  <si>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</si>
  <si>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</si>
  <si>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</si>
  <si>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</si>
  <si>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</si>
  <si>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</si>
  <si>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</si>
  <si>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</si>
  <si>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</si>
  <si>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</si>
  <si>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</si>
  <si>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</si>
  <si>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</si>
  <si>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</si>
  <si>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</si>
  <si>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</si>
  <si>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</si>
  <si>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</si>
  <si>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</si>
  <si>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</si>
  <si>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</si>
  <si>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</si>
  <si>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</si>
  <si>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</si>
  <si>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</si>
  <si>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</si>
  <si>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</si>
  <si>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</si>
  <si>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</si>
  <si>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</si>
  <si>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</si>
  <si>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</si>
  <si>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</si>
  <si>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</si>
  <si>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</si>
  <si>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</si>
  <si>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</si>
  <si>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</si>
  <si>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</si>
  <si>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</si>
  <si>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</si>
  <si>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</si>
  <si>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</si>
  <si>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</si>
  <si>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</si>
  <si>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</si>
  <si>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</si>
  <si>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</si>
  <si>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</si>
  <si>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</si>
  <si>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</si>
  <si>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</si>
  <si>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</si>
  <si>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</si>
  <si>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</si>
  <si>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</si>
  <si>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</si>
  <si>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</si>
  <si>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</si>
  <si>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</si>
  <si>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</si>
  <si>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</si>
  <si>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</si>
  <si>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</si>
  <si>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</si>
  <si>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</si>
  <si>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</si>
  <si>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</si>
  <si>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</si>
  <si>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</si>
  <si>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</si>
  <si>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</si>
  <si>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</si>
  <si>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</si>
  <si>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</si>
  <si>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</si>
  <si>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</si>
  <si>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</si>
  <si>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</si>
  <si>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</si>
  <si>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</si>
  <si>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</si>
  <si>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</si>
  <si>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</si>
  <si>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</si>
  <si>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</si>
  <si>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</si>
  <si>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</si>
  <si>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</si>
  <si>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</si>
  <si>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</si>
  <si>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</si>
  <si>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</si>
  <si>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</si>
  <si>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</si>
  <si>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</si>
  <si>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</si>
  <si>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</si>
  <si>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</si>
  <si>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</si>
  <si>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</si>
  <si>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</si>
  <si>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</si>
  <si>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</si>
  <si>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</si>
  <si>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</si>
  <si>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</si>
  <si>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</si>
  <si>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</si>
  <si>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</si>
  <si>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</si>
  <si>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</si>
  <si>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</si>
  <si>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</si>
  <si>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</si>
  <si>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</si>
  <si>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</si>
  <si>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</si>
  <si>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</si>
  <si>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</si>
  <si>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</si>
  <si>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</si>
  <si>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</si>
  <si>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</si>
  <si>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</si>
  <si>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</si>
  <si>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</si>
  <si>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</si>
  <si>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</si>
  <si>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</si>
  <si>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</si>
  <si>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</si>
  <si>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</si>
  <si>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</si>
  <si>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</si>
  <si>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</si>
  <si>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</si>
  <si>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</si>
  <si>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</si>
  <si>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</si>
  <si>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</si>
  <si>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</si>
  <si>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</si>
  <si>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</si>
  <si>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</si>
  <si>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</si>
  <si>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</si>
  <si>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</si>
  <si>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</si>
  <si>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</si>
  <si>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</si>
  <si>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</si>
  <si>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</si>
  <si>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</si>
  <si>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</si>
  <si>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</si>
  <si>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</si>
  <si>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</si>
  <si>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</si>
  <si>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</si>
  <si>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</si>
  <si>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</si>
  <si>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</si>
  <si>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</si>
  <si>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</si>
  <si>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</si>
  <si>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</si>
  <si>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</si>
  <si>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</si>
  <si>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</si>
  <si>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</si>
  <si>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</si>
  <si>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</si>
  <si>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</si>
  <si>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</si>
  <si>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</si>
  <si>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</si>
  <si>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</si>
  <si>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</si>
  <si>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</si>
  <si>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</si>
  <si>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</si>
  <si>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</si>
  <si>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</si>
  <si>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</si>
  <si>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</si>
  <si>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</si>
  <si>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</si>
  <si>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</si>
  <si>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</si>
  <si>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</si>
  <si>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</si>
  <si>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</si>
  <si>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</si>
  <si>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</si>
  <si>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</si>
  <si>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</si>
  <si>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</si>
  <si>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</si>
  <si>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</si>
  <si>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</si>
  <si>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</si>
  <si>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</si>
  <si>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</si>
  <si>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</si>
  <si>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</si>
  <si>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</si>
  <si>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</si>
  <si>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</si>
  <si>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</si>
  <si>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</si>
  <si>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</si>
  <si>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</si>
  <si>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</si>
  <si>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</si>
  <si>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</si>
  <si>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</si>
  <si>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</si>
  <si>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</si>
  <si>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</si>
  <si>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</si>
  <si>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</si>
  <si>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</si>
  <si>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</si>
  <si>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</si>
  <si>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</si>
  <si>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</si>
  <si>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</si>
  <si>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</si>
  <si>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</si>
  <si>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</si>
  <si>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</si>
  <si>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</si>
  <si>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</si>
  <si>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</si>
  <si>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</si>
  <si>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</si>
  <si>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</si>
  <si>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</si>
  <si>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</si>
  <si>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</si>
  <si>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</si>
  <si>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</si>
  <si>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</si>
  <si>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</si>
  <si>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</si>
  <si>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</si>
  <si>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</si>
  <si>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</si>
  <si>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</si>
  <si>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</si>
  <si>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</si>
  <si>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</si>
  <si>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</si>
  <si>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</si>
  <si>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</si>
  <si>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</si>
  <si>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</si>
  <si>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</si>
  <si>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</si>
  <si>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</si>
  <si>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</si>
  <si>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</si>
  <si>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</si>
  <si>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</si>
  <si>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</si>
  <si>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</si>
  <si>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</si>
  <si>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</si>
  <si>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</si>
  <si>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</si>
  <si>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</si>
  <si>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</si>
  <si>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</si>
  <si>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</si>
  <si>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</si>
  <si>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</si>
  <si>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</si>
  <si>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</si>
  <si>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</si>
  <si>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</si>
  <si>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</si>
  <si>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</si>
  <si>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</si>
  <si>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</si>
  <si>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</si>
  <si>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</si>
  <si>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</si>
  <si>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</si>
  <si>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</si>
  <si>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</si>
  <si>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</si>
  <si>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</si>
  <si>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</si>
  <si>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</si>
  <si>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</si>
  <si>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</si>
  <si>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</si>
  <si>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</si>
  <si>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</si>
  <si>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</si>
  <si>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</si>
  <si>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</si>
  <si>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</si>
  <si>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</si>
  <si>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</si>
  <si>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</si>
  <si>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</si>
  <si>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</si>
  <si>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</si>
  <si>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</si>
  <si>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</si>
  <si>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</si>
  <si>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</si>
  <si>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</si>
  <si>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</si>
  <si>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</si>
  <si>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</si>
  <si>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</si>
  <si>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</si>
  <si>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</si>
  <si>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</si>
  <si>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</si>
  <si>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</si>
  <si>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</si>
  <si>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</si>
  <si>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</si>
  <si>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</si>
  <si>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</si>
  <si>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</si>
  <si>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</si>
  <si>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</si>
  <si>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</si>
  <si>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</si>
  <si>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</si>
  <si>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</si>
  <si>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</si>
  <si>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</si>
  <si>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</si>
  <si>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</si>
  <si>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</si>
  <si>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</si>
  <si>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</si>
  <si>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</si>
  <si>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</si>
  <si>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</si>
  <si>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</si>
  <si>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</si>
  <si>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</si>
  <si>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</si>
  <si>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</si>
  <si>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</si>
  <si>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</si>
  <si>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</si>
  <si>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</si>
  <si>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</si>
  <si>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</si>
  <si>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</si>
  <si>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</si>
  <si>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</si>
  <si>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</si>
  <si>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</si>
  <si>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</si>
  <si>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</si>
  <si>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</si>
  <si>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</si>
  <si>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</si>
  <si>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</si>
  <si>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</si>
  <si>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</si>
  <si>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</si>
  <si>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</si>
  <si>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</si>
  <si>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</si>
  <si>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</si>
  <si>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</si>
  <si>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</si>
  <si>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</si>
  <si>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</si>
  <si>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</si>
  <si>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</si>
  <si>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</si>
  <si>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</si>
  <si>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</si>
  <si>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</si>
  <si>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</si>
  <si>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</si>
  <si>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</si>
  <si>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</si>
  <si>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</si>
  <si>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</si>
  <si>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</si>
  <si>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</si>
  <si>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</si>
  <si>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</si>
  <si>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</si>
  <si>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</si>
  <si>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</si>
  <si>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</si>
  <si>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</si>
  <si>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</si>
  <si>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</si>
  <si>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</si>
  <si>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</si>
  <si>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</si>
  <si>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</si>
  <si>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</si>
  <si>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</si>
  <si>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</si>
  <si>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</si>
  <si>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</si>
  <si>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</si>
  <si>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</si>
  <si>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</si>
  <si>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</si>
  <si>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</si>
  <si>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</si>
  <si>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</si>
  <si>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</si>
  <si>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</si>
  <si>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</si>
  <si>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</si>
  <si>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</si>
  <si>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</si>
  <si>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</si>
  <si>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</si>
  <si>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</si>
  <si>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</si>
  <si>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</si>
  <si>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</si>
  <si>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</si>
  <si>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</si>
  <si>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</si>
  <si>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</si>
  <si>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</si>
  <si>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</si>
  <si>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</si>
  <si>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</si>
  <si>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</si>
  <si>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</si>
  <si>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</si>
  <si>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</si>
  <si>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</si>
  <si>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</si>
  <si>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</si>
  <si>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</si>
  <si>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</si>
  <si>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</si>
  <si>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</si>
  <si>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</si>
  <si>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</si>
  <si>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</si>
  <si>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</si>
  <si>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</si>
  <si>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</si>
  <si>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</si>
  <si>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</si>
  <si>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</si>
  <si>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</si>
  <si>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</si>
  <si>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</si>
  <si>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</si>
  <si>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</si>
  <si>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</si>
  <si>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</si>
  <si>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</si>
  <si>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</si>
  <si>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</si>
  <si>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</si>
  <si>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</si>
  <si>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</si>
  <si>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</si>
  <si>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</si>
  <si>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</si>
  <si>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</si>
  <si>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</si>
  <si>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</si>
  <si>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</si>
  <si>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</si>
  <si>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</si>
  <si>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</si>
  <si>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</si>
  <si>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</si>
  <si>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</si>
  <si>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</si>
  <si>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</si>
  <si>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</si>
  <si>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</si>
  <si>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</si>
  <si>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</si>
  <si>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</si>
  <si>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</si>
  <si>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</si>
  <si>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</si>
  <si>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</si>
  <si>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</si>
  <si>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</si>
  <si>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</si>
  <si>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</si>
  <si>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</si>
  <si>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</si>
  <si>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</si>
  <si>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</si>
  <si>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</si>
  <si>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</si>
  <si>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</si>
  <si>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</si>
  <si>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</si>
  <si>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</si>
  <si>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</si>
  <si>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</si>
  <si>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</si>
  <si>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</si>
  <si>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</si>
  <si>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</si>
  <si>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</si>
  <si>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</si>
  <si>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</si>
  <si>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</si>
  <si>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</si>
  <si>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</si>
  <si>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</si>
  <si>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</si>
  <si>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</si>
  <si>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</si>
  <si>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</si>
  <si>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</si>
  <si>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</si>
  <si>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</si>
  <si>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</si>
  <si>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</si>
  <si>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</si>
  <si>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</si>
  <si>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</si>
  <si>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</si>
  <si>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</si>
  <si>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</si>
  <si>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</si>
  <si>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</si>
  <si>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</si>
  <si>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</si>
  <si>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</si>
  <si>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</si>
  <si>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</si>
  <si>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</si>
  <si>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</si>
  <si>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</si>
  <si>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</si>
  <si>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</si>
  <si>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</si>
  <si>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</si>
  <si>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</si>
  <si>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</si>
  <si>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</si>
  <si>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</si>
  <si>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</si>
  <si>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</si>
  <si>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</si>
  <si>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</si>
  <si>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</si>
  <si>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</si>
  <si>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</si>
  <si>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</si>
  <si>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</si>
  <si>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</si>
  <si>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</si>
  <si>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</si>
  <si>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</si>
  <si>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</si>
  <si>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</si>
  <si>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</si>
  <si>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</si>
  <si>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</si>
  <si>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</si>
  <si>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</si>
  <si>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</si>
  <si>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</si>
  <si>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</si>
  <si>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</si>
  <si>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</si>
  <si>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</si>
  <si>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</si>
  <si>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</si>
  <si>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</si>
  <si>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</si>
  <si>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</si>
  <si>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</si>
  <si>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</si>
  <si>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</si>
  <si>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</si>
  <si>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</si>
  <si>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</si>
  <si>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</si>
  <si>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</si>
  <si>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</si>
  <si>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</si>
  <si>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</si>
  <si>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</si>
  <si>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</si>
  <si>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</si>
  <si>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</si>
  <si>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</si>
  <si>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</si>
  <si>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</si>
  <si>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</si>
  <si>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</si>
  <si>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</si>
  <si>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</si>
  <si>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</si>
  <si>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</si>
  <si>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</si>
  <si>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</si>
  <si>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</si>
  <si>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</si>
  <si>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</si>
  <si>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</si>
  <si>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</si>
  <si>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</si>
  <si>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</si>
  <si>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</si>
  <si>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</si>
  <si>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</si>
  <si>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</si>
  <si>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</si>
  <si>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</si>
  <si>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</si>
  <si>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</si>
  <si>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</si>
  <si>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</si>
  <si>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</si>
  <si>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</si>
  <si>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</si>
  <si>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</si>
  <si>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</si>
  <si>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</si>
  <si>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</si>
  <si>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</si>
  <si>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</si>
  <si>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</si>
  <si>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</si>
  <si>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</si>
  <si>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</si>
  <si>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</si>
  <si>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</si>
  <si>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</si>
  <si>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</si>
  <si>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</si>
  <si>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</si>
  <si>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</si>
  <si>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</si>
  <si>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</si>
  <si>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</si>
  <si>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</si>
  <si>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</si>
  <si>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</si>
  <si>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</si>
  <si>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</si>
  <si>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</si>
  <si>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</si>
  <si>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</si>
  <si>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</si>
  <si>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</si>
  <si>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</si>
  <si>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</si>
  <si>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</si>
  <si>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</si>
  <si>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</si>
  <si>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</si>
  <si>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</si>
  <si>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</si>
  <si>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</si>
  <si>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</si>
  <si>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</si>
  <si>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</si>
  <si>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</si>
  <si>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</si>
  <si>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</si>
  <si>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</si>
  <si>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</si>
  <si>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</si>
  <si>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</si>
  <si>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</si>
  <si>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</si>
  <si>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</si>
  <si>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</si>
  <si>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</si>
  <si>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</si>
  <si>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</si>
  <si>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</si>
  <si>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</si>
  <si>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</si>
  <si>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</si>
  <si>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</si>
  <si>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</si>
  <si>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</si>
  <si>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</si>
  <si>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</si>
  <si>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</si>
  <si>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</si>
  <si>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</si>
  <si>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</si>
  <si>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</si>
  <si>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</si>
  <si>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</si>
  <si>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</si>
  <si>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</si>
  <si>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</si>
  <si>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</si>
  <si>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</si>
  <si>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</si>
  <si>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</si>
  <si>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</si>
  <si>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</si>
  <si>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</si>
  <si>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</si>
  <si>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</si>
  <si>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</si>
  <si>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</si>
  <si>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</si>
  <si>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</si>
  <si>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</si>
  <si>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</si>
  <si>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</si>
  <si>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</si>
  <si>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</si>
  <si>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</si>
  <si>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</si>
  <si>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</si>
  <si>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</si>
  <si>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</si>
  <si>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</si>
  <si>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</si>
  <si>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</si>
  <si>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</si>
  <si>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</si>
  <si>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</si>
  <si>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</si>
  <si>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</si>
  <si>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</si>
  <si>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</si>
  <si>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</si>
  <si>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</si>
  <si>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</si>
  <si>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</si>
  <si>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</si>
  <si>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</si>
  <si>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</si>
  <si>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</si>
  <si>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</si>
  <si>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</si>
  <si>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</si>
  <si>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</si>
  <si>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</si>
  <si>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</si>
  <si>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</si>
  <si>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</si>
  <si>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</si>
  <si>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</si>
  <si>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</si>
  <si>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</si>
  <si>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</si>
  <si>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</si>
  <si>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</si>
  <si>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</si>
  <si>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</si>
  <si>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</si>
  <si>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</si>
  <si>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</si>
  <si>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</si>
  <si>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</si>
  <si>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</si>
  <si>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</si>
  <si>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</si>
  <si>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</si>
  <si>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</si>
  <si>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</si>
  <si>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</si>
  <si>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</si>
  <si>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</si>
  <si>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</si>
  <si>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</si>
  <si>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</si>
  <si>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</si>
  <si>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</si>
  <si>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</si>
  <si>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</si>
  <si>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</si>
  <si>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</si>
  <si>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</si>
  <si>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</si>
  <si>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</si>
  <si>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</si>
  <si>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</si>
  <si>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</si>
  <si>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</si>
  <si>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</si>
  <si>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</si>
  <si>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</si>
  <si>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</si>
  <si>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</si>
  <si>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</si>
  <si>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</si>
  <si>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</si>
  <si>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</si>
  <si>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</si>
  <si>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</si>
  <si>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</si>
  <si>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</si>
  <si>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</si>
  <si>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</si>
  <si>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</si>
  <si>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</si>
  <si>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</si>
  <si>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</si>
  <si>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</si>
  <si>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</si>
  <si>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</si>
  <si>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</si>
  <si>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</si>
  <si>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</si>
  <si>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</si>
  <si>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</si>
  <si>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</si>
  <si>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</si>
  <si>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</si>
  <si>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</si>
  <si>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</si>
  <si>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</si>
  <si>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</si>
  <si>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</si>
  <si>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</si>
  <si>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</si>
  <si>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</si>
  <si>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</si>
  <si>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</si>
  <si>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</si>
  <si>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</si>
  <si>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</si>
  <si>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</si>
  <si>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</si>
  <si>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</si>
  <si>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</si>
  <si>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</si>
  <si>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</si>
  <si>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</si>
  <si>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</si>
  <si>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</si>
  <si>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</si>
  <si>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</si>
  <si>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</si>
  <si>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</si>
  <si>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</si>
  <si>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</si>
  <si>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</si>
  <si>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</si>
  <si>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</si>
  <si>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</si>
  <si>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</si>
  <si>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</si>
  <si>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</si>
  <si>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</si>
  <si>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</si>
  <si>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</si>
  <si>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</si>
  <si>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</si>
  <si>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</si>
  <si>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</si>
  <si>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</si>
  <si>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</si>
  <si>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</si>
  <si>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</si>
  <si>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</si>
  <si>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</si>
  <si>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</si>
  <si>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</si>
  <si>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</si>
  <si>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</si>
  <si>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</si>
  <si>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</si>
  <si>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</si>
  <si>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</si>
  <si>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</si>
  <si>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</si>
  <si>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</si>
  <si>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</si>
  <si>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</si>
  <si>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</si>
  <si>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</si>
  <si>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</si>
  <si>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</si>
  <si>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</si>
  <si>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</si>
  <si>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</si>
  <si>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</si>
  <si>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</si>
  <si>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</si>
  <si>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</si>
  <si>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</si>
  <si>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</si>
  <si>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</si>
  <si>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</si>
  <si>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</si>
  <si>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</si>
  <si>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</si>
  <si>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</si>
  <si>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</si>
  <si>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</si>
  <si>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</si>
  <si>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</si>
  <si>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</si>
  <si>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</si>
  <si>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</si>
  <si>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</si>
  <si>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</si>
  <si>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</si>
  <si>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</si>
  <si>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</si>
  <si>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</si>
  <si>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</si>
  <si>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</si>
  <si>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</si>
  <si>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</si>
  <si>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</si>
  <si>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</si>
  <si>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</si>
  <si>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</si>
  <si>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</si>
  <si>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</si>
  <si>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</si>
  <si>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</si>
  <si>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</si>
  <si>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</si>
  <si>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</si>
  <si>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</si>
  <si>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</si>
  <si>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</si>
  <si>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</si>
  <si>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</si>
  <si>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</si>
  <si>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</si>
  <si>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</si>
  <si>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</si>
  <si>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</si>
  <si>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</si>
  <si>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</si>
  <si>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</si>
  <si>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</si>
  <si>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</si>
  <si>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</si>
  <si>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</si>
  <si>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</si>
  <si>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</si>
  <si>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</si>
  <si>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</si>
  <si>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</si>
  <si>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</si>
  <si>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</si>
  <si>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</si>
  <si>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</si>
  <si>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</si>
  <si>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</si>
  <si>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</si>
  <si>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</si>
  <si>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</si>
  <si>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</si>
  <si>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</si>
  <si>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</si>
  <si>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</si>
  <si>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</si>
  <si>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</si>
  <si>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</si>
  <si>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</si>
  <si>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</si>
  <si>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</si>
  <si>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</si>
  <si>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</si>
  <si>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</si>
  <si>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</si>
  <si>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</si>
  <si>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</si>
  <si>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</si>
  <si>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</si>
  <si>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</si>
  <si>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</si>
  <si>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</si>
  <si>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</si>
  <si>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</si>
  <si>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</si>
  <si>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</si>
  <si>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</si>
  <si>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</si>
  <si>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</si>
  <si>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</si>
  <si>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</si>
  <si>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</si>
  <si>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</si>
  <si>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</si>
  <si>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</si>
  <si>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</si>
  <si>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</si>
  <si>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</si>
  <si>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</si>
  <si>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</si>
  <si>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</si>
  <si>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</si>
  <si>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</si>
  <si>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</si>
  <si>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</si>
  <si>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</si>
  <si>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</si>
  <si>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</si>
  <si>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</si>
  <si>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</si>
  <si>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</si>
  <si>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</si>
  <si>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</si>
  <si>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</si>
  <si>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</si>
  <si>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</si>
  <si>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</si>
  <si>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</si>
  <si>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</si>
  <si>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</si>
  <si>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</si>
  <si>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</si>
  <si>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</si>
  <si>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</si>
  <si>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</si>
  <si>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</si>
  <si>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</si>
  <si>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</si>
  <si>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</si>
  <si>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</si>
  <si>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</si>
  <si>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</si>
  <si>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</si>
  <si>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</si>
  <si>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</si>
  <si>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</si>
  <si>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</si>
  <si>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</si>
  <si>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</si>
  <si>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</si>
  <si>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</si>
  <si>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</si>
  <si>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</si>
  <si>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</si>
  <si>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</si>
  <si>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</si>
  <si>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</si>
  <si>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</si>
  <si>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</si>
  <si>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</si>
  <si>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</si>
  <si>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</si>
  <si>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</si>
  <si>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</si>
  <si>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</si>
  <si>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</si>
  <si>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</si>
  <si>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</si>
  <si>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</si>
  <si>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</si>
  <si>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</si>
  <si>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</si>
  <si>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</si>
  <si>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</si>
  <si>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</si>
  <si>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</si>
  <si>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</si>
  <si>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</si>
  <si>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</si>
  <si>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</si>
  <si>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</si>
  <si>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</si>
  <si>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</si>
  <si>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</si>
  <si>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</si>
  <si>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</si>
  <si>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</si>
  <si>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</si>
  <si>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</si>
  <si>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</si>
  <si>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</si>
  <si>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</si>
  <si>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</si>
  <si>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</si>
  <si>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</si>
  <si>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</si>
  <si>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</si>
  <si>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</si>
  <si>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</si>
  <si>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</si>
  <si>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</si>
  <si>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</si>
  <si>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</si>
  <si>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</si>
  <si>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</si>
  <si>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</si>
  <si>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</si>
  <si>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</si>
  <si>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</si>
  <si>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</si>
  <si>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</si>
  <si>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</si>
  <si>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</si>
  <si>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</si>
  <si>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</si>
  <si>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</si>
  <si>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</si>
  <si>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</si>
  <si>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</si>
  <si>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</si>
  <si>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</si>
  <si>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</si>
  <si>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</si>
  <si>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</si>
  <si>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</si>
  <si>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</si>
  <si>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</si>
  <si>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</si>
  <si>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</si>
  <si>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</si>
  <si>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</si>
  <si>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</si>
  <si>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</si>
  <si>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</si>
  <si>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</si>
  <si>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</si>
  <si>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</si>
  <si>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</si>
  <si>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</si>
  <si>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</si>
  <si>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</si>
  <si>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</si>
  <si>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</si>
  <si>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</si>
  <si>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</si>
  <si>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</si>
  <si>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</si>
  <si>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</si>
  <si>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</si>
  <si>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</si>
  <si>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</si>
  <si>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</si>
  <si>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</si>
  <si>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</si>
  <si>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</si>
  <si>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</si>
  <si>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</si>
  <si>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</si>
  <si>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</si>
  <si>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</si>
  <si>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</si>
  <si>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</si>
  <si>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</si>
  <si>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</si>
  <si>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</si>
  <si>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</si>
  <si>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</si>
  <si>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</si>
  <si>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</si>
  <si>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</si>
  <si>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</si>
  <si>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</si>
  <si>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</si>
  <si>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</si>
  <si>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</si>
  <si>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</si>
  <si>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</si>
  <si>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</si>
  <si>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</si>
  <si>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</si>
  <si>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</si>
  <si>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</si>
  <si>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</si>
  <si>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</si>
  <si>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</si>
  <si>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</si>
  <si>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</si>
  <si>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</si>
  <si>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</si>
  <si>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</si>
  <si>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</si>
  <si>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</si>
  <si>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</si>
  <si>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</si>
  <si>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</si>
  <si>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</si>
  <si>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</si>
  <si>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</si>
  <si>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</si>
  <si>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</si>
  <si>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</si>
  <si>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</si>
  <si>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</si>
  <si>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</si>
  <si>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</si>
  <si>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</si>
  <si>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</si>
  <si>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</si>
  <si>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</si>
  <si>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</si>
  <si>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</si>
  <si>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</si>
  <si>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</si>
  <si>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</si>
  <si>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</si>
  <si>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</si>
  <si>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</si>
  <si>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</si>
  <si>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</si>
  <si>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</si>
  <si>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</si>
  <si>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</si>
  <si>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</si>
  <si>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</si>
  <si>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</si>
  <si>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</si>
  <si>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</si>
  <si>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</si>
  <si>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</si>
  <si>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</si>
  <si>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</si>
  <si>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</si>
  <si>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</si>
  <si>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</si>
  <si>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</si>
  <si>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</si>
  <si>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</si>
  <si>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</si>
  <si>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</si>
  <si>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</si>
  <si>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</si>
  <si>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</si>
  <si>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</si>
  <si>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</si>
  <si>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</si>
  <si>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</si>
  <si>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</si>
  <si>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</si>
  <si>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</si>
  <si>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</si>
  <si>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</si>
  <si>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</si>
  <si>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</si>
  <si>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</si>
  <si>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</si>
  <si>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</si>
  <si>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</si>
  <si>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</si>
  <si>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</si>
  <si>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</si>
  <si>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</si>
  <si>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</si>
  <si>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</si>
  <si>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</si>
  <si>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</si>
  <si>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</si>
  <si>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</si>
  <si>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</si>
  <si>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</si>
  <si>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</si>
  <si>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</si>
  <si>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</si>
  <si>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</si>
  <si>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</si>
  <si>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</si>
  <si>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</si>
  <si>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</si>
  <si>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</si>
  <si>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</si>
  <si>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</si>
  <si>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</si>
  <si>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</si>
  <si>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</si>
  <si>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</si>
  <si>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</si>
  <si>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</si>
  <si>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</si>
  <si>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</si>
  <si>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</si>
  <si>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</si>
  <si>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</si>
  <si>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</si>
  <si>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</si>
  <si>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</si>
  <si>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</si>
  <si>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</si>
  <si>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</si>
  <si>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</si>
  <si>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</si>
  <si>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</si>
  <si>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</si>
  <si>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</si>
  <si>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</si>
  <si>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</si>
  <si>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</si>
  <si>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</si>
  <si>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</si>
  <si>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</si>
  <si>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</si>
  <si>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</si>
  <si>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</si>
  <si>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</si>
  <si>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</si>
  <si>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</si>
  <si>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</si>
  <si>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</si>
  <si>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</si>
  <si>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</si>
  <si>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</si>
  <si>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</si>
  <si>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</si>
  <si>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</si>
  <si>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</si>
  <si>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</si>
  <si>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</si>
  <si>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</si>
  <si>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</si>
  <si>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</si>
  <si>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</si>
  <si>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</si>
  <si>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</si>
  <si>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</si>
  <si>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</si>
  <si>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</si>
  <si>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</si>
  <si>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</si>
  <si>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</si>
  <si>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</si>
  <si>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</si>
  <si>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</si>
  <si>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</si>
  <si>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</si>
  <si>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</si>
  <si>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</si>
  <si>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</si>
  <si>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</si>
  <si>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</si>
  <si>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</si>
  <si>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</si>
  <si>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</si>
  <si>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</si>
  <si>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</si>
  <si>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</si>
  <si>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</si>
  <si>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</si>
  <si>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</si>
  <si>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</si>
  <si>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</si>
  <si>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</si>
  <si>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</si>
  <si>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</si>
  <si>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</si>
  <si>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</si>
  <si>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</si>
  <si>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</si>
  <si>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</si>
  <si>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</si>
  <si>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</si>
  <si>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</si>
  <si>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</si>
  <si>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</si>
  <si>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</si>
  <si>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</si>
  <si>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</si>
  <si>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</si>
  <si>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</si>
  <si>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</si>
  <si>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</si>
  <si>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</si>
  <si>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</si>
  <si>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</si>
  <si>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</si>
  <si>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</si>
  <si>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</si>
  <si>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</si>
  <si>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</si>
  <si>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</si>
  <si>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</si>
  <si>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</si>
  <si>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</si>
  <si>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</si>
  <si>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</si>
  <si>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</si>
  <si>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</si>
  <si>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</si>
  <si>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</si>
  <si>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</si>
  <si>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</si>
  <si>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</si>
  <si>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</si>
  <si>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</si>
  <si>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</si>
  <si>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</si>
  <si>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</si>
  <si>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</si>
  <si>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</si>
  <si>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</si>
  <si>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</si>
  <si>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</si>
  <si>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</si>
  <si>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</si>
  <si>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</si>
  <si>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</si>
  <si>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</si>
  <si>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</si>
  <si>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</si>
  <si>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</si>
  <si>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</si>
  <si>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</si>
  <si>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</si>
  <si>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</si>
  <si>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</si>
  <si>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</si>
  <si>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</si>
  <si>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</si>
  <si>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</si>
  <si>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</si>
  <si>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</si>
  <si>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</si>
  <si>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</si>
  <si>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</si>
  <si>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</si>
  <si>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</si>
  <si>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</si>
  <si>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</si>
  <si>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</si>
  <si>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</si>
  <si>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</si>
  <si>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</si>
  <si>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</si>
  <si>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</si>
  <si>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</si>
  <si>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</si>
  <si>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</si>
  <si>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</si>
  <si>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</si>
  <si>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</si>
  <si>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</si>
  <si>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</si>
  <si>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</si>
  <si>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</si>
  <si>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</si>
  <si>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</si>
  <si>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</si>
  <si>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</si>
  <si>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</si>
  <si>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</si>
  <si>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</si>
  <si>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</si>
  <si>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</si>
  <si>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</si>
  <si>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</si>
  <si>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</si>
  <si>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</si>
  <si>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</si>
  <si>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</si>
  <si>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</si>
  <si>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</si>
  <si>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</si>
  <si>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</si>
  <si>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</si>
  <si>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</si>
  <si>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</si>
  <si>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</si>
  <si>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</si>
  <si>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</si>
  <si>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</si>
  <si>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</si>
  <si>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</si>
  <si>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</si>
  <si>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</si>
  <si>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</si>
  <si>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</si>
  <si>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</si>
  <si>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</si>
  <si>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</si>
  <si>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</si>
  <si>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</si>
  <si>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</si>
  <si>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</si>
  <si>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</si>
  <si>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</si>
  <si>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</si>
  <si>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</si>
  <si>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</si>
  <si>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</si>
  <si>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</si>
  <si>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</si>
  <si>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</si>
  <si>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</si>
  <si>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</si>
  <si>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</si>
  <si>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</si>
  <si>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</si>
  <si>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</si>
  <si>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</si>
  <si>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</si>
  <si>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</si>
  <si>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</si>
  <si>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</si>
  <si>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</si>
  <si>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</si>
  <si>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</si>
  <si>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</si>
  <si>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</si>
  <si>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</si>
  <si>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</si>
  <si>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</si>
  <si>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</si>
  <si>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</si>
  <si>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</si>
  <si>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</si>
  <si>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</si>
  <si>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</si>
  <si>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</si>
  <si>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</si>
  <si>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</si>
  <si>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</si>
  <si>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</si>
  <si>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</si>
  <si>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</si>
  <si>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</si>
  <si>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</si>
  <si>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</si>
  <si>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</si>
  <si>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</si>
  <si>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</si>
  <si>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</si>
  <si>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</si>
  <si>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</si>
  <si>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</si>
  <si>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</si>
  <si>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</si>
  <si>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</si>
  <si>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</si>
  <si>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</si>
  <si>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</si>
  <si>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</si>
  <si>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</si>
  <si>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</si>
  <si>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</si>
  <si>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</si>
  <si>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</si>
  <si>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</si>
  <si>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</si>
  <si>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</si>
  <si>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</si>
  <si>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</si>
  <si>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</si>
  <si>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</si>
  <si>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</si>
  <si>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</si>
  <si>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</si>
  <si>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</si>
  <si>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</si>
  <si>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</si>
  <si>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</si>
  <si>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</si>
  <si>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</si>
  <si>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</si>
  <si>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</si>
  <si>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</si>
  <si>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</si>
  <si>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</si>
  <si>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</si>
  <si>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</si>
  <si>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</si>
  <si>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</si>
  <si>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</si>
  <si>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</si>
  <si>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</si>
  <si>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</si>
  <si>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</si>
  <si>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</si>
  <si>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</si>
  <si>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</si>
  <si>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</si>
  <si>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</si>
  <si>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</si>
  <si>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</si>
  <si>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</si>
  <si>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</si>
  <si>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</si>
  <si>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</si>
  <si>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</si>
  <si>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</si>
  <si>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</si>
  <si>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</si>
  <si>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</si>
  <si>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</si>
  <si>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</si>
  <si>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</si>
  <si>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</si>
  <si>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</si>
  <si>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</si>
  <si>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</si>
  <si>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</si>
  <si>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</si>
  <si>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</si>
  <si>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</si>
  <si>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</si>
  <si>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</si>
  <si>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</si>
  <si>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</si>
  <si>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</si>
  <si>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</si>
  <si>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</si>
  <si>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</si>
  <si>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</si>
  <si>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</si>
  <si>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</si>
  <si>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</si>
  <si>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</si>
  <si>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</si>
  <si>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</si>
  <si>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</si>
  <si>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</si>
  <si>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</si>
  <si>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</si>
  <si>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</si>
  <si>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</si>
  <si>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</si>
  <si>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</si>
  <si>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</si>
  <si>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</si>
  <si>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</si>
  <si>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</si>
  <si>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</si>
  <si>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</si>
  <si>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</si>
  <si>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</si>
  <si>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</si>
  <si>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</si>
  <si>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</si>
  <si>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</si>
  <si>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</si>
  <si>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</si>
  <si>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</si>
  <si>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</si>
  <si>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</si>
  <si>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</si>
  <si>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</si>
  <si>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</si>
  <si>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</si>
  <si>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</si>
  <si>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</si>
  <si>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</si>
  <si>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</si>
  <si>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</si>
  <si>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</si>
  <si>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</si>
  <si>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</si>
  <si>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</si>
  <si>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</si>
  <si>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</si>
  <si>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</si>
  <si>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</si>
  <si>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</si>
  <si>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</si>
  <si>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</si>
  <si>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</si>
  <si>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</si>
  <si>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</si>
  <si>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</si>
  <si>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</si>
  <si>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</si>
  <si>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</si>
  <si>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</si>
  <si>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</si>
  <si>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</si>
  <si>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</si>
  <si>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</si>
  <si>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</si>
  <si>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</si>
  <si>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</si>
  <si>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</si>
  <si>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</si>
  <si>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</si>
  <si>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</si>
  <si>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</si>
  <si>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</si>
  <si>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</si>
  <si>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</si>
  <si>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</si>
  <si>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</si>
  <si>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</si>
  <si>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</si>
  <si>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</si>
  <si>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</si>
  <si>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</si>
  <si>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</si>
  <si>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</si>
  <si>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</si>
  <si>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</si>
  <si>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</si>
  <si>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</si>
  <si>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</si>
  <si>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</si>
  <si>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</si>
  <si>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</si>
  <si>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</si>
  <si>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</si>
  <si>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</si>
  <si>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</si>
  <si>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</si>
  <si>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</si>
  <si>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</si>
  <si>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</si>
  <si>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</si>
  <si>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</si>
  <si>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</si>
  <si>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</si>
  <si>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</si>
  <si>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</si>
  <si>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</si>
  <si>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</si>
  <si>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</si>
  <si>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</si>
  <si>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</si>
  <si>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</si>
  <si>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</si>
  <si>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</si>
  <si>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</si>
  <si>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</si>
  <si>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</si>
  <si>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</si>
  <si>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</si>
  <si>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</si>
  <si>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</si>
  <si>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</si>
  <si>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</si>
  <si>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</si>
  <si>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</si>
  <si>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</si>
  <si>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</si>
  <si>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</si>
  <si>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</si>
  <si>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</si>
  <si>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</si>
  <si>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</si>
  <si>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</si>
  <si>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</si>
  <si>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</si>
  <si>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</si>
  <si>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</si>
  <si>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</si>
  <si>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</si>
  <si>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</si>
  <si>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</si>
  <si>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</si>
  <si>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</si>
  <si>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</si>
  <si>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</si>
  <si>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</si>
  <si>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</si>
  <si>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</si>
  <si>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</si>
  <si>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</si>
  <si>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</si>
  <si>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</si>
  <si>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</si>
  <si>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</si>
  <si>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</si>
  <si>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</si>
  <si>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</si>
  <si>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</si>
  <si>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</si>
  <si>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</si>
  <si>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</si>
  <si>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</si>
  <si>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</si>
  <si>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</si>
  <si>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</si>
  <si>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</si>
  <si>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</si>
  <si>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</si>
  <si>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</si>
  <si>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</si>
  <si>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</si>
  <si>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</si>
  <si>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</si>
  <si>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</si>
  <si>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</si>
  <si>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</si>
  <si>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</si>
  <si>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</si>
  <si>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</si>
  <si>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</si>
  <si>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</si>
  <si>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</si>
  <si>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</si>
  <si>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</si>
  <si>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</si>
  <si>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</si>
  <si>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</si>
  <si>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</si>
  <si>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</si>
  <si>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</si>
  <si>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</si>
  <si>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</si>
  <si>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</si>
  <si>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</si>
  <si>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</si>
  <si>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</si>
  <si>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</si>
  <si>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</si>
  <si>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</si>
  <si>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</si>
  <si>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</si>
  <si>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</si>
  <si>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</si>
  <si>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</si>
  <si>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</si>
  <si>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</si>
  <si>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</si>
  <si>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</si>
  <si>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</si>
  <si>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</si>
  <si>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</si>
  <si>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</si>
  <si>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</si>
  <si>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</si>
  <si>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</si>
  <si>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</si>
  <si>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</si>
  <si>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</si>
  <si>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</si>
  <si>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</si>
  <si>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</si>
  <si>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</si>
  <si>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</si>
  <si>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</si>
  <si>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</si>
  <si>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</si>
  <si>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</si>
  <si>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</si>
  <si>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</si>
  <si>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</si>
  <si>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</si>
  <si>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</si>
  <si>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</si>
  <si>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</si>
  <si>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</si>
  <si>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</si>
  <si>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</si>
  <si>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</si>
  <si>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</si>
  <si>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</si>
  <si>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</si>
  <si>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</si>
  <si>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</si>
  <si>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</si>
  <si>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</si>
  <si>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</si>
  <si>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</si>
  <si>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</si>
  <si>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</si>
  <si>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</si>
  <si>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</si>
  <si>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</si>
  <si>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</si>
  <si>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</si>
  <si>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</si>
  <si>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</si>
  <si>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</si>
  <si>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</si>
  <si>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</si>
  <si>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</si>
  <si>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</si>
  <si>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</si>
  <si>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</si>
  <si>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</si>
  <si>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</si>
  <si>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</si>
  <si>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</si>
  <si>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</si>
  <si>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</si>
  <si>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</si>
  <si>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</si>
  <si>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</si>
  <si>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</si>
  <si>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</si>
  <si>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</si>
  <si>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</si>
  <si>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</si>
  <si>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</si>
  <si>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</si>
  <si>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</si>
  <si>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</si>
  <si>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</si>
  <si>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</si>
  <si>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</si>
  <si>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</si>
  <si>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</si>
  <si>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</si>
  <si>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</si>
  <si>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</si>
  <si>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</si>
  <si>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</si>
  <si>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</si>
  <si>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</si>
  <si>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</si>
  <si>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</si>
  <si>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</si>
  <si>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</si>
  <si>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</si>
  <si>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</si>
  <si>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</si>
  <si>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</si>
  <si>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</si>
  <si>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</si>
  <si>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</si>
  <si>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</si>
  <si>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</si>
  <si>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</si>
  <si>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</si>
  <si>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</si>
  <si>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</si>
  <si>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</si>
  <si>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</si>
  <si>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</si>
  <si>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</si>
  <si>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</si>
  <si>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</si>
  <si>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</si>
  <si>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</si>
  <si>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</si>
  <si>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</si>
  <si>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</si>
  <si>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</si>
  <si>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</si>
  <si>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</si>
  <si>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</si>
  <si>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</si>
  <si>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</si>
  <si>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</si>
  <si>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</si>
  <si>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</si>
  <si>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</si>
  <si>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</si>
  <si>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</si>
  <si>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</si>
  <si>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</si>
  <si>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</si>
  <si>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</si>
  <si>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</si>
  <si>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</si>
  <si>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</si>
  <si>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</si>
  <si>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</si>
  <si>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</si>
  <si>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</si>
  <si>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</si>
  <si>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</si>
  <si>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</si>
  <si>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</si>
  <si>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</si>
  <si>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</si>
  <si>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</si>
  <si>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</si>
  <si>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</si>
  <si>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</si>
  <si>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</si>
  <si>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</si>
  <si>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</si>
  <si>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</si>
  <si>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</si>
  <si>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</si>
  <si>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</si>
  <si>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</si>
  <si>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</si>
  <si>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</si>
  <si>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</si>
  <si>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</si>
  <si>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</si>
  <si>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</si>
  <si>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</si>
  <si>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</si>
  <si>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</si>
  <si>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</si>
  <si>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</si>
  <si>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</si>
  <si>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</si>
  <si>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</si>
  <si>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</si>
  <si>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</si>
  <si>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</si>
  <si>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</si>
  <si>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</si>
  <si>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</si>
  <si>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</si>
  <si>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</si>
  <si>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</si>
  <si>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</si>
  <si>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</si>
  <si>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</si>
  <si>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</si>
  <si>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</si>
  <si>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</si>
  <si>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</si>
  <si>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</si>
  <si>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</si>
  <si>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</si>
  <si>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</si>
  <si>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</si>
  <si>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</si>
  <si>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</si>
  <si>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</si>
  <si>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</si>
  <si>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</si>
  <si>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</si>
  <si>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</si>
  <si>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</si>
  <si>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</si>
  <si>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</si>
  <si>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</si>
  <si>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</si>
  <si>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</si>
  <si>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</si>
  <si>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</si>
  <si>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</si>
  <si>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</si>
  <si>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</si>
  <si>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</si>
  <si>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</si>
  <si>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</si>
  <si>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</si>
  <si>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</si>
  <si>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</si>
  <si>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</si>
  <si>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</si>
  <si>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</si>
  <si>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</si>
  <si>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</si>
  <si>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</si>
  <si>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</si>
  <si>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</si>
  <si>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</si>
  <si>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</si>
  <si>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</si>
  <si>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</si>
  <si>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</si>
  <si>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</si>
  <si>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</si>
  <si>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</si>
  <si>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</si>
  <si>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</si>
  <si>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</si>
  <si>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</si>
  <si>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</si>
  <si>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</si>
  <si>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</si>
  <si>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</si>
  <si>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</si>
  <si>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</si>
  <si>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</si>
  <si>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</si>
  <si>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</si>
  <si>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</si>
  <si>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</si>
  <si>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</si>
  <si>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</si>
  <si>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</si>
  <si>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</si>
  <si>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</si>
  <si>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</si>
  <si>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</si>
  <si>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</si>
  <si>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</si>
  <si>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</si>
  <si>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</si>
  <si>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</si>
  <si>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</si>
  <si>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</si>
  <si>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</si>
  <si>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</si>
  <si>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</si>
  <si>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</si>
  <si>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</si>
  <si>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</si>
  <si>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</si>
  <si>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</si>
  <si>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</si>
  <si>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</si>
  <si>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</si>
  <si>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</si>
  <si>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</si>
  <si>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</si>
  <si>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</si>
  <si>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</si>
  <si>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</si>
  <si>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</si>
  <si>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</si>
  <si>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</si>
  <si>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</si>
  <si>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</si>
  <si>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</si>
  <si>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</si>
  <si>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</si>
  <si>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</si>
  <si>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</si>
  <si>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</si>
  <si>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</si>
  <si>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</si>
  <si>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</si>
  <si>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</si>
  <si>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</si>
  <si>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</si>
  <si>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</si>
  <si>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</si>
  <si>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</si>
  <si>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</si>
  <si>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</si>
  <si>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</si>
  <si>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</si>
  <si>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</si>
  <si>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</si>
  <si>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</si>
  <si>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</si>
  <si>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</si>
  <si>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</si>
  <si>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</si>
  <si>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</si>
  <si>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</si>
  <si>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</si>
  <si>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</si>
  <si>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</si>
  <si>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</si>
  <si>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</si>
  <si>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</si>
  <si>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</si>
  <si>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</si>
  <si>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</si>
  <si>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</si>
  <si>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</si>
  <si>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</si>
  <si>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</si>
  <si>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</si>
  <si>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</si>
  <si>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</si>
  <si>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</si>
  <si>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</si>
  <si>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</si>
  <si>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</si>
  <si>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</si>
  <si>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</si>
  <si>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</si>
  <si>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</si>
  <si>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</si>
  <si>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</si>
  <si>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</si>
  <si>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</si>
  <si>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</si>
  <si>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</si>
  <si>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</si>
  <si>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</si>
  <si>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</si>
  <si>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</si>
  <si>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</si>
  <si>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</si>
  <si>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</si>
  <si>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</si>
  <si>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</si>
  <si>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</si>
  <si>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</si>
  <si>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</si>
  <si>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</si>
  <si>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</si>
  <si>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</si>
  <si>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</si>
  <si>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</si>
  <si>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</si>
  <si>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</si>
  <si>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</si>
  <si>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</si>
  <si>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</si>
  <si>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</si>
  <si>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</si>
  <si>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</si>
  <si>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</si>
  <si>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</si>
  <si>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</si>
  <si>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</si>
  <si>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</si>
  <si>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</si>
  <si>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</si>
  <si>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</si>
  <si>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</si>
  <si>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</si>
  <si>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</si>
  <si>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</si>
  <si>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</si>
  <si>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</si>
  <si>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</si>
  <si>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</si>
  <si>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</si>
  <si>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</si>
  <si>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</si>
  <si>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</si>
  <si>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</si>
  <si>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</si>
  <si>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</si>
  <si>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</si>
  <si>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</si>
  <si>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</si>
  <si>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</si>
  <si>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</si>
  <si>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</si>
  <si>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</si>
  <si>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</si>
  <si>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</si>
  <si>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</si>
  <si>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</si>
  <si>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</si>
  <si>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</si>
  <si>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</si>
  <si>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</si>
  <si>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</si>
  <si>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</si>
  <si>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</si>
  <si>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</si>
  <si>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</si>
  <si>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</si>
  <si>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</si>
  <si>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</si>
  <si>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</si>
  <si>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</si>
  <si>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</si>
  <si>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</si>
  <si>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</si>
  <si>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</si>
  <si>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</si>
  <si>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</si>
  <si>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</si>
  <si>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</si>
  <si>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</si>
  <si>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</si>
  <si>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</si>
  <si>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</si>
  <si>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</si>
  <si>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</si>
  <si>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</si>
  <si>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</si>
  <si>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</si>
  <si>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</si>
  <si>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</si>
  <si>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</si>
  <si>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</si>
  <si>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</si>
  <si>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</si>
  <si>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</si>
  <si>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</si>
  <si>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</si>
  <si>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</si>
  <si>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</si>
  <si>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</si>
  <si>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</si>
  <si>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</si>
  <si>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</si>
  <si>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</si>
  <si>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</si>
  <si>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</si>
  <si>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</si>
  <si>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</si>
  <si>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</si>
  <si>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</si>
  <si>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</si>
  <si>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</si>
  <si>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</si>
  <si>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</si>
  <si>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</si>
  <si>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</si>
  <si>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</si>
  <si>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</si>
  <si>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</si>
  <si>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</si>
  <si>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</si>
  <si>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</si>
  <si>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</si>
  <si>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</si>
  <si>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</si>
  <si>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</si>
  <si>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</si>
  <si>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</si>
  <si>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</si>
  <si>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</si>
  <si>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</si>
  <si>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</si>
  <si>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</si>
  <si>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</si>
  <si>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</si>
  <si>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</si>
  <si>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</si>
  <si>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</si>
  <si>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</si>
  <si>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</si>
  <si>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</si>
  <si>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</si>
  <si>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</si>
  <si>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</si>
  <si>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</si>
  <si>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</si>
  <si>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</si>
  <si>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</si>
  <si>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</si>
  <si>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</si>
  <si>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</si>
  <si>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</si>
  <si>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</si>
  <si>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</si>
  <si>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</si>
  <si>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</si>
  <si>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</si>
  <si>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</si>
  <si>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</si>
  <si>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</si>
  <si>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</si>
  <si>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</si>
  <si>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</si>
  <si>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</si>
  <si>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</si>
  <si>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</si>
  <si>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</si>
  <si>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</si>
  <si>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</si>
  <si>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</si>
  <si>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</si>
  <si>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</si>
  <si>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</si>
  <si>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</si>
  <si>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</si>
  <si>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</si>
  <si>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</si>
  <si>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</si>
  <si>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</si>
  <si>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</si>
  <si>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</si>
  <si>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</si>
  <si>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</si>
  <si>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</si>
  <si>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</si>
  <si>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</si>
  <si>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</si>
  <si>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</si>
  <si>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</si>
  <si>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</si>
  <si>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</si>
  <si>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</si>
  <si>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</si>
  <si>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</si>
  <si>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</si>
  <si>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</si>
  <si>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</si>
  <si>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</si>
  <si>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</si>
  <si>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</si>
  <si>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</si>
  <si>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</si>
  <si>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</si>
  <si>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</si>
  <si>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</si>
  <si>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</si>
  <si>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</si>
  <si>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</si>
  <si>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</si>
  <si>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</si>
  <si>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</si>
  <si>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</si>
  <si>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</si>
  <si>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</si>
  <si>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</si>
  <si>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</si>
  <si>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</si>
  <si>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</si>
  <si>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</si>
  <si>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</si>
  <si>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</si>
  <si>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</si>
  <si>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</si>
  <si>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</si>
  <si>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</si>
  <si>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</si>
  <si>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</si>
  <si>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</si>
  <si>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</si>
  <si>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</si>
  <si>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</si>
  <si>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</si>
  <si>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</si>
  <si>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</si>
  <si>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</si>
  <si>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</si>
  <si>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</si>
  <si>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</si>
  <si>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</si>
  <si>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</si>
  <si>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</si>
  <si>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</si>
  <si>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</si>
  <si>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</si>
  <si>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</si>
  <si>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</si>
  <si>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</si>
  <si>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</si>
  <si>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</si>
  <si>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</si>
  <si>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</si>
  <si>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</si>
  <si>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</si>
  <si>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</si>
  <si>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</si>
  <si>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</si>
  <si>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</si>
  <si>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</si>
  <si>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</si>
  <si>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</si>
  <si>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</si>
  <si>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</si>
  <si>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</si>
  <si>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</si>
  <si>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</si>
  <si>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</si>
  <si>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</si>
  <si>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</si>
  <si>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</si>
  <si>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</si>
  <si>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</si>
  <si>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</si>
  <si>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</si>
  <si>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</si>
  <si>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</si>
  <si>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</si>
  <si>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</si>
  <si>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</si>
  <si>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</si>
  <si>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</si>
  <si>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</si>
  <si>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</si>
  <si>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</si>
  <si>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</si>
  <si>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</si>
  <si>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</si>
  <si>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</si>
  <si>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</si>
  <si>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</si>
  <si>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</si>
  <si>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</si>
  <si>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</si>
  <si>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</si>
  <si>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</si>
  <si>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</si>
  <si>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</si>
  <si>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</si>
  <si>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</si>
  <si>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</si>
  <si>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</si>
  <si>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</si>
  <si>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</si>
  <si>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</si>
  <si>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</si>
  <si>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</si>
  <si>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</si>
  <si>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</si>
  <si>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</si>
  <si>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</si>
  <si>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</si>
  <si>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</si>
  <si>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</si>
  <si>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</si>
  <si>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</si>
  <si>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</si>
  <si>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</si>
  <si>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</si>
  <si>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</si>
  <si>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</si>
  <si>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</si>
  <si>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</si>
  <si>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</si>
  <si>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</si>
  <si>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</si>
  <si>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</si>
  <si>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</si>
  <si>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</si>
  <si>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</si>
  <si>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</si>
  <si>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</si>
  <si>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</si>
  <si>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</si>
  <si>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</si>
  <si>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</si>
  <si>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</si>
  <si>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</si>
  <si>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</si>
  <si>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</si>
  <si>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</si>
  <si>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</si>
  <si>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</si>
  <si>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</si>
  <si>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</si>
  <si>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</si>
  <si>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</si>
  <si>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</si>
  <si>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</si>
  <si>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</si>
  <si>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</si>
  <si>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</si>
  <si>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</si>
  <si>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</si>
  <si>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</si>
  <si>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</si>
  <si>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</si>
  <si>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</si>
  <si>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</si>
  <si>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</si>
  <si>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</si>
  <si>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</si>
  <si>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</si>
  <si>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</si>
  <si>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</si>
  <si>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</si>
  <si>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</si>
  <si>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</si>
  <si>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</si>
  <si>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</si>
  <si>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</si>
  <si>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</si>
  <si>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</si>
  <si>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</si>
  <si>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</si>
  <si>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</si>
  <si>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</si>
  <si>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</si>
  <si>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</si>
  <si>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</si>
  <si>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</si>
  <si>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</si>
  <si>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</si>
  <si>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</si>
  <si>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</si>
  <si>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</si>
  <si>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</si>
  <si>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</si>
  <si>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</si>
  <si>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</si>
  <si>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</si>
  <si>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</si>
  <si>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</si>
  <si>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</si>
  <si>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</si>
  <si>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</si>
  <si>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</si>
  <si>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</si>
  <si>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</si>
  <si>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</si>
  <si>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</si>
  <si>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</si>
  <si>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</si>
  <si>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</si>
  <si>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</si>
  <si>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</si>
  <si>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</si>
  <si>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</si>
  <si>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</si>
  <si>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</si>
  <si>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</si>
  <si>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</si>
  <si>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</si>
  <si>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</si>
  <si>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</si>
  <si>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</si>
  <si>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</si>
  <si>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</si>
  <si>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</si>
  <si>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</si>
  <si>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</si>
  <si>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</si>
  <si>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</si>
  <si>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</si>
  <si>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</si>
  <si>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</si>
  <si>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</si>
  <si>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</si>
  <si>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</si>
  <si>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</si>
  <si>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</si>
  <si>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</si>
  <si>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</si>
  <si>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</si>
  <si>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</si>
  <si>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</si>
  <si>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</si>
  <si>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</si>
  <si>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</si>
  <si>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</si>
  <si>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</si>
  <si>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</si>
  <si>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</si>
  <si>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</si>
  <si>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</si>
  <si>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</si>
  <si>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</si>
  <si>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</si>
  <si>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</si>
  <si>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</si>
  <si>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</si>
  <si>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</si>
  <si>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</si>
  <si>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</si>
  <si>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</si>
  <si>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</si>
  <si>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</si>
  <si>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</si>
  <si>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</si>
  <si>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</si>
  <si>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</si>
  <si>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</si>
  <si>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</si>
  <si>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</si>
  <si>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</si>
  <si>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</si>
  <si>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</si>
  <si>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</si>
  <si>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</si>
  <si>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</si>
  <si>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</si>
  <si>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</si>
  <si>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</si>
  <si>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</si>
  <si>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</si>
  <si>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</si>
  <si>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</si>
  <si>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</si>
  <si>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</si>
  <si>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</si>
  <si>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</si>
  <si>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</si>
  <si>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</si>
  <si>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</si>
  <si>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</si>
  <si>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</si>
  <si>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</si>
  <si>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</si>
  <si>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</si>
  <si>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</si>
  <si>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</si>
  <si>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</si>
  <si>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</si>
  <si>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</si>
  <si>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</si>
  <si>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</si>
  <si>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</si>
  <si>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</si>
  <si>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</si>
  <si>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</si>
  <si>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</si>
  <si>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</si>
  <si>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</si>
  <si>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</si>
  <si>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</si>
  <si>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</si>
  <si>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</si>
  <si>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</si>
  <si>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</si>
  <si>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</si>
  <si>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</si>
  <si>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</si>
  <si>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</si>
  <si>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</si>
  <si>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</si>
  <si>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</si>
  <si>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</si>
  <si>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</si>
  <si>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</si>
  <si>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</si>
  <si>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</si>
  <si>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</si>
  <si>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</si>
  <si>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</si>
  <si>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</si>
  <si>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</si>
  <si>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</si>
  <si>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</si>
  <si>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</si>
  <si>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</si>
  <si>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</si>
  <si>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</si>
  <si>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</si>
  <si>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</si>
  <si>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</si>
  <si>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</si>
  <si>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</si>
  <si>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</si>
  <si>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</si>
  <si>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</si>
  <si>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</si>
  <si>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</si>
  <si>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</si>
  <si>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</si>
  <si>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</si>
  <si>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</si>
  <si>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</si>
  <si>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</si>
  <si>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</si>
  <si>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</si>
  <si>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</si>
  <si>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</si>
  <si>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</si>
  <si>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</si>
  <si>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</si>
  <si>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</si>
  <si>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</si>
  <si>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</si>
  <si>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</si>
  <si>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</si>
  <si>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</si>
  <si>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</si>
  <si>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</si>
  <si>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</si>
  <si>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</si>
  <si>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</si>
  <si>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</si>
  <si>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</si>
  <si>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</si>
  <si>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</si>
  <si>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</si>
  <si>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</si>
  <si>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</si>
  <si>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</si>
  <si>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</si>
  <si>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</si>
  <si>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</si>
  <si>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</si>
  <si>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</si>
  <si>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</si>
  <si>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</si>
  <si>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</si>
  <si>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</si>
  <si>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</si>
  <si>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</si>
  <si>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</si>
  <si>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</si>
  <si>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</si>
  <si>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</si>
  <si>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</si>
  <si>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</si>
  <si>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</si>
  <si>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</si>
  <si>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</si>
  <si>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</si>
  <si>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</si>
  <si>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</si>
  <si>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</si>
  <si>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</si>
  <si>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</si>
  <si>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</si>
  <si>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</si>
  <si>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</si>
  <si>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</si>
  <si>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</si>
  <si>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</si>
  <si>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</si>
  <si>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</si>
  <si>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</si>
  <si>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</si>
  <si>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</si>
  <si>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</si>
  <si>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</si>
  <si>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</si>
  <si>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</si>
  <si>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</si>
  <si>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</si>
  <si>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</si>
  <si>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</si>
  <si>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</si>
  <si>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</si>
  <si>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</si>
  <si>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</si>
  <si>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</si>
  <si>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</si>
  <si>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</si>
  <si>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</si>
  <si>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</si>
  <si>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</si>
  <si>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</si>
  <si>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</si>
  <si>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</si>
  <si>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</si>
  <si>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</si>
  <si>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</si>
  <si>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</si>
  <si>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</si>
  <si>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</si>
  <si>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</si>
  <si>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</si>
  <si>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</si>
  <si>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</si>
  <si>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</si>
  <si>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</si>
  <si>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</si>
  <si>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</si>
  <si>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</si>
  <si>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</si>
  <si>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</si>
  <si>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</si>
  <si>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</si>
  <si>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</si>
  <si>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</si>
  <si>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</si>
  <si>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</si>
  <si>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</si>
  <si>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</si>
  <si>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</si>
  <si>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</si>
  <si>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</si>
  <si>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</si>
  <si>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</si>
  <si>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</si>
  <si>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</si>
  <si>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</si>
  <si>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</si>
  <si>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</si>
  <si>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</si>
  <si>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</si>
  <si>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</si>
  <si>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</si>
  <si>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</si>
  <si>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</si>
  <si>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</si>
  <si>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</si>
  <si>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</si>
  <si>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</si>
  <si>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</si>
  <si>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</si>
  <si>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</si>
  <si>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</si>
  <si>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</si>
  <si>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</si>
  <si>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</si>
  <si>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</si>
  <si>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</si>
  <si>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</si>
  <si>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</si>
  <si>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</si>
  <si>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</si>
  <si>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</si>
  <si>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</si>
  <si>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</si>
  <si>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</si>
  <si>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</si>
  <si>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</si>
  <si>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</si>
  <si>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</si>
  <si>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</si>
  <si>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</si>
  <si>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</si>
  <si>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</si>
  <si>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</si>
  <si>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</si>
  <si>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</si>
  <si>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</si>
  <si>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</si>
  <si>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</si>
  <si>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</si>
  <si>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</si>
  <si>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</si>
  <si>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</si>
  <si>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</si>
  <si>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</si>
  <si>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</si>
  <si>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</si>
  <si>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</si>
  <si>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</si>
  <si>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</si>
  <si>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</si>
  <si>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</si>
  <si>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</si>
  <si>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</si>
  <si>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</si>
  <si>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</si>
  <si>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</si>
  <si>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</si>
  <si>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</si>
  <si>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</si>
  <si>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</si>
  <si>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</si>
  <si>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</si>
  <si>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</si>
  <si>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</si>
  <si>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</si>
  <si>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</si>
  <si>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</si>
  <si>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</si>
  <si>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</si>
  <si>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</si>
  <si>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</si>
  <si>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</si>
  <si>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</si>
  <si>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</si>
  <si>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</si>
  <si>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</si>
  <si>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</si>
  <si>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</si>
  <si>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</si>
  <si>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</si>
  <si>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</si>
  <si>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</si>
  <si>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</si>
  <si>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</si>
  <si>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</si>
  <si>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</si>
  <si>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</si>
  <si>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</si>
  <si>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</si>
  <si>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</si>
  <si>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</si>
  <si>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</si>
  <si>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</si>
  <si>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</si>
  <si>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</si>
  <si>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</si>
  <si>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</si>
  <si>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</si>
  <si>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</si>
  <si>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</si>
  <si>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</si>
  <si>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</si>
  <si>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</si>
  <si>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</si>
  <si>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</si>
  <si>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</si>
  <si>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</si>
  <si>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</si>
  <si>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</si>
  <si>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</si>
  <si>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</si>
  <si>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</si>
  <si>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</si>
  <si>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</si>
  <si>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</si>
  <si>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</si>
  <si>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</si>
  <si>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</si>
  <si>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</si>
  <si>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</si>
  <si>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</si>
  <si>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</si>
  <si>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</si>
  <si>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</si>
  <si>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</si>
  <si>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</si>
  <si>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</si>
  <si>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</si>
  <si>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</si>
  <si>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</si>
  <si>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</si>
  <si>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</si>
  <si>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</si>
  <si>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</si>
  <si>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</si>
  <si>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</si>
  <si>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</si>
  <si>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</si>
  <si>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</si>
  <si>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</si>
  <si>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</si>
  <si>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</si>
  <si>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</si>
  <si>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</si>
  <si>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</si>
  <si>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</si>
  <si>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</si>
  <si>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</si>
  <si>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</si>
  <si>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</si>
  <si>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</si>
  <si>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</si>
  <si>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</si>
  <si>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</si>
  <si>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</si>
  <si>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</si>
  <si>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</si>
  <si>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</si>
  <si>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</si>
  <si>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</si>
  <si>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</si>
  <si>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</si>
  <si>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</si>
  <si>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</si>
  <si>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</si>
  <si>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</si>
  <si>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</si>
  <si>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</si>
  <si>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</si>
  <si>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</si>
  <si>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</si>
  <si>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</si>
  <si>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</si>
  <si>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</si>
  <si>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</si>
  <si>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</si>
  <si>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</si>
  <si>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</si>
  <si>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</si>
  <si>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</si>
  <si>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</si>
  <si>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</si>
  <si>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</si>
  <si>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</si>
  <si>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</si>
  <si>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</si>
  <si>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</si>
  <si>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</si>
  <si>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</si>
  <si>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</si>
  <si>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</si>
  <si>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</si>
  <si>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</si>
  <si>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</si>
  <si>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</si>
  <si>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</si>
  <si>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</si>
  <si>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</si>
  <si>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</si>
  <si>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</si>
  <si>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</si>
  <si>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</si>
  <si>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</si>
  <si>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</si>
  <si>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</si>
  <si>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</si>
  <si>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</si>
  <si>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</si>
  <si>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</si>
  <si>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</si>
  <si>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</si>
  <si>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</si>
  <si>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</si>
  <si>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</si>
  <si>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</si>
  <si>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</si>
  <si>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</si>
  <si>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</si>
  <si>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</si>
  <si>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</si>
  <si>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</si>
  <si>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</si>
  <si>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</si>
  <si>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</si>
  <si>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</si>
  <si>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</si>
  <si>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</si>
  <si>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</si>
  <si>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</si>
  <si>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</si>
  <si>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</si>
  <si>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</si>
  <si>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</si>
  <si>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</si>
  <si>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</si>
  <si>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</si>
  <si>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</si>
  <si>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</si>
  <si>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</si>
  <si>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</si>
  <si>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</si>
  <si>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</si>
  <si>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</si>
  <si>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</si>
  <si>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</si>
  <si>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</si>
  <si>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</si>
  <si>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</si>
  <si>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</si>
  <si>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</si>
  <si>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</si>
  <si>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</si>
  <si>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</si>
  <si>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</si>
  <si>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</si>
  <si>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</si>
  <si>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</si>
  <si>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</si>
  <si>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</si>
  <si>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</si>
  <si>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</si>
  <si>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</si>
  <si>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</si>
  <si>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</si>
  <si>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</si>
  <si>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</si>
  <si>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</si>
  <si>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</si>
  <si>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</si>
  <si>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</si>
  <si>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</si>
  <si>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</si>
  <si>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</si>
  <si>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</si>
  <si>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</si>
  <si>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</si>
  <si>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</si>
  <si>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</si>
  <si>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</si>
  <si>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</si>
  <si>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</si>
  <si>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</si>
  <si>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</si>
  <si>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</si>
  <si>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</si>
  <si>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</si>
  <si>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</si>
  <si>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</si>
  <si>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</si>
  <si>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</si>
  <si>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</si>
  <si>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</si>
  <si>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</si>
  <si>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</si>
  <si>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</si>
  <si>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</si>
  <si>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</si>
  <si>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</si>
  <si>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</si>
  <si>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</si>
  <si>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</si>
  <si>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</si>
  <si>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</si>
  <si>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</si>
  <si>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</si>
  <si>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</si>
  <si>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</si>
  <si>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</si>
  <si>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</si>
  <si>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</si>
  <si>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</si>
  <si>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</si>
  <si>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</si>
  <si>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</si>
  <si>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</si>
  <si>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</si>
  <si>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</si>
  <si>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</si>
  <si>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</si>
  <si>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</si>
  <si>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</si>
  <si>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</si>
  <si>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</si>
  <si>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</si>
  <si>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</si>
  <si>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</si>
  <si>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</si>
  <si>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</si>
  <si>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</si>
  <si>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</si>
  <si>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</si>
  <si>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</si>
  <si>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</si>
  <si>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</si>
  <si>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</si>
  <si>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</si>
  <si>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</si>
  <si>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</si>
  <si>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</si>
  <si>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</si>
  <si>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</si>
  <si>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</si>
  <si>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</si>
  <si>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</si>
  <si>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</si>
  <si>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</si>
  <si>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</si>
  <si>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</si>
  <si>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</si>
  <si>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</si>
  <si>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</si>
  <si>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</si>
  <si>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</si>
  <si>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</si>
  <si>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</si>
  <si>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</si>
  <si>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</si>
  <si>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</si>
  <si>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</si>
  <si>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</si>
  <si>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</si>
  <si>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</si>
  <si>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</si>
  <si>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</si>
  <si>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</si>
  <si>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</si>
  <si>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</si>
  <si>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</si>
  <si>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</si>
  <si>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</si>
  <si>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</si>
  <si>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</si>
  <si>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</si>
  <si>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</si>
  <si>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</si>
  <si>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</si>
  <si>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</si>
  <si>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</si>
  <si>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</si>
  <si>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</si>
  <si>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</si>
  <si>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</si>
  <si>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</si>
  <si>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</si>
  <si>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</si>
  <si>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</si>
  <si>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</si>
  <si>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</si>
  <si>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</si>
  <si>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</si>
  <si>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</si>
  <si>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</si>
  <si>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</si>
  <si>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</si>
  <si>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</si>
  <si>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</si>
  <si>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</si>
  <si>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</si>
  <si>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</si>
  <si>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</si>
  <si>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</si>
  <si>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</si>
  <si>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</si>
  <si>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</si>
  <si>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</si>
  <si>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</si>
  <si>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</si>
  <si>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</si>
  <si>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</si>
  <si>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</si>
  <si>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</si>
  <si>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</si>
  <si>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</si>
  <si>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</si>
  <si>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</si>
  <si>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</si>
  <si>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</si>
  <si>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</si>
  <si>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</si>
  <si>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</si>
  <si>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</si>
  <si>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</si>
  <si>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</si>
  <si>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</si>
  <si>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</si>
  <si>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</si>
  <si>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</si>
  <si>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</si>
  <si>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</si>
  <si>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</si>
  <si>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</si>
  <si>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</si>
  <si>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</si>
  <si>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</si>
  <si>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</si>
  <si>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</si>
  <si>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</si>
  <si>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</si>
  <si>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</si>
  <si>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</si>
  <si>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</si>
  <si>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</si>
  <si>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</si>
  <si>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</si>
  <si>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</si>
  <si>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</si>
  <si>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</si>
  <si>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</si>
  <si>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</si>
  <si>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</si>
  <si>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</si>
  <si>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</si>
  <si>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</si>
  <si>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</si>
  <si>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</si>
  <si>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</si>
  <si>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</si>
  <si>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</si>
  <si>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</si>
  <si>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</si>
  <si>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</si>
  <si>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</si>
  <si>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</si>
  <si>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</si>
  <si>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</si>
  <si>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</si>
  <si>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</si>
  <si>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</si>
  <si>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</si>
  <si>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</si>
  <si>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</si>
  <si>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</si>
  <si>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</si>
  <si>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</si>
  <si>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</si>
  <si>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</si>
  <si>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</si>
  <si>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</si>
  <si>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</si>
  <si>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</si>
  <si>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</si>
  <si>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</si>
  <si>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</si>
  <si>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</si>
  <si>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</si>
  <si>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</si>
  <si>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</si>
  <si>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</si>
  <si>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</si>
  <si>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</si>
  <si>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</si>
  <si>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</si>
  <si>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</si>
  <si>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</si>
  <si>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</si>
  <si>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</si>
  <si>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</si>
  <si>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</si>
  <si>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</si>
  <si>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</si>
  <si>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</si>
  <si>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</si>
  <si>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</si>
  <si>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</si>
  <si>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</si>
  <si>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</si>
  <si>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</si>
  <si>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</si>
  <si>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</si>
  <si>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</si>
  <si>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</si>
  <si>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</si>
  <si>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</si>
  <si>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</si>
  <si>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</si>
  <si>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</si>
  <si>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</si>
  <si>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</si>
  <si>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</si>
  <si>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</si>
  <si>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</si>
  <si>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</si>
  <si>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</si>
  <si>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</si>
  <si>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</si>
  <si>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</si>
  <si>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</si>
  <si>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</si>
  <si>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</si>
  <si>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</si>
  <si>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</si>
  <si>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</si>
  <si>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</si>
  <si>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</si>
  <si>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</si>
  <si>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</si>
  <si>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</si>
  <si>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</si>
  <si>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</si>
  <si>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</si>
  <si>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</si>
  <si>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</si>
  <si>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</si>
  <si>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</si>
  <si>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</si>
  <si>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</si>
  <si>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</si>
  <si>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</si>
  <si>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</si>
  <si>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</si>
  <si>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</si>
  <si>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</si>
  <si>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</si>
  <si>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</si>
  <si>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</si>
  <si>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</si>
  <si>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</si>
  <si>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</si>
  <si>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</si>
  <si>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</si>
  <si>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</si>
  <si>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</si>
  <si>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</si>
  <si>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</si>
  <si>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</si>
  <si>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</si>
  <si>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</si>
  <si>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</si>
  <si>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</si>
  <si>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</si>
  <si>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</si>
  <si>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</si>
  <si>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</si>
  <si>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</si>
  <si>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</si>
  <si>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</si>
  <si>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</si>
  <si>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</si>
  <si>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</si>
  <si>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</si>
  <si>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</si>
  <si>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</si>
  <si>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</si>
  <si>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</si>
  <si>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</si>
  <si>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</si>
  <si>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</si>
  <si>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</si>
  <si>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</si>
  <si>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</si>
  <si>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</si>
  <si>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</si>
  <si>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</si>
  <si>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</si>
  <si>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</si>
  <si>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</si>
  <si>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</si>
  <si>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</si>
  <si>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</si>
  <si>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</si>
  <si>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</si>
  <si>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</si>
  <si>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</si>
  <si>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</si>
  <si>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</si>
  <si>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</si>
  <si>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</si>
  <si>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</si>
  <si>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</si>
  <si>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</si>
  <si>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</si>
  <si>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</si>
  <si>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</si>
  <si>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</si>
  <si>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</si>
  <si>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</si>
  <si>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</si>
  <si>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</si>
  <si>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</si>
  <si>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</si>
  <si>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</si>
  <si>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</si>
  <si>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</si>
  <si>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</si>
  <si>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</si>
  <si>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</si>
  <si>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</si>
  <si>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</si>
  <si>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</si>
  <si>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</si>
  <si>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</si>
  <si>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</si>
  <si>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</si>
  <si>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</si>
  <si>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</si>
  <si>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</si>
  <si>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</si>
  <si>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</si>
  <si>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</si>
  <si>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</si>
  <si>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</si>
  <si>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</si>
  <si>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</si>
  <si>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</si>
  <si>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</si>
  <si>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</si>
  <si>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</si>
  <si>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</si>
  <si>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</si>
  <si>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</si>
  <si>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</si>
  <si>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</si>
  <si>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</si>
  <si>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</si>
  <si>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</si>
  <si>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</si>
  <si>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</si>
  <si>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</si>
  <si>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</si>
  <si>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</si>
  <si>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</si>
  <si>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</si>
  <si>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</si>
  <si>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</si>
  <si>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</si>
  <si>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</si>
  <si>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</si>
  <si>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</si>
  <si>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</si>
  <si>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</si>
  <si>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</si>
  <si>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</si>
  <si>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</si>
  <si>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</si>
  <si>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</si>
  <si>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</si>
  <si>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</si>
  <si>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</si>
  <si>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</si>
  <si>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</si>
  <si>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</si>
  <si>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</si>
  <si>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</si>
  <si>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</si>
  <si>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</si>
  <si>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</si>
  <si>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</si>
  <si>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</si>
  <si>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</si>
  <si>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</si>
  <si>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</si>
  <si>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</si>
  <si>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</si>
  <si>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</si>
  <si>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</si>
  <si>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</si>
  <si>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</si>
  <si>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</si>
  <si>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</si>
  <si>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</si>
  <si>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</si>
  <si>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</si>
  <si>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</si>
  <si>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</si>
  <si>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</si>
  <si>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</si>
  <si>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</si>
  <si>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</si>
  <si>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</si>
  <si>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</si>
  <si>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</si>
  <si>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</si>
  <si>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</si>
  <si>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</si>
  <si>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</si>
  <si>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</si>
  <si>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</si>
  <si>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</si>
  <si>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</si>
  <si>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</si>
  <si>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</si>
  <si>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</si>
  <si>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</si>
  <si>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</si>
  <si>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</si>
  <si>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</si>
  <si>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</si>
  <si>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</si>
  <si>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</si>
  <si>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</si>
  <si>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</si>
  <si>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</si>
  <si>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</si>
  <si>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</si>
  <si>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</si>
  <si>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</si>
  <si>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</si>
  <si>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</si>
  <si>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</si>
  <si>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</si>
  <si>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</si>
  <si>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</si>
  <si>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</si>
  <si>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</si>
  <si>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</si>
  <si>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</si>
  <si>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</si>
  <si>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</si>
  <si>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</si>
  <si>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</si>
  <si>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</si>
  <si>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</si>
  <si>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</si>
  <si>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</si>
  <si>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</si>
  <si>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</si>
  <si>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</si>
  <si>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</si>
  <si>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</si>
  <si>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</si>
  <si>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</si>
  <si>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</si>
  <si>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</si>
  <si>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</si>
  <si>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</si>
  <si>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</si>
  <si>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</si>
  <si>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</si>
  <si>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</si>
  <si>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</si>
  <si>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</si>
  <si>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</si>
  <si>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</si>
  <si>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</si>
  <si>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</si>
  <si>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</si>
  <si>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</si>
  <si>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</si>
  <si>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</si>
  <si>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</si>
  <si>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</si>
  <si>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</si>
  <si>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</si>
  <si>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</si>
  <si>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</si>
  <si>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</si>
  <si>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</si>
  <si>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</si>
  <si>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</si>
  <si>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</si>
  <si>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</si>
  <si>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</si>
  <si>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</si>
  <si>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</si>
  <si>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</si>
  <si>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</si>
  <si>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</si>
  <si>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</si>
  <si>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</si>
  <si>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</si>
  <si>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</si>
  <si>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</si>
  <si>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</si>
  <si>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</si>
  <si>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</si>
  <si>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</si>
  <si>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</si>
  <si>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</si>
  <si>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</si>
  <si>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</si>
  <si>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</si>
  <si>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</si>
  <si>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</si>
  <si>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</si>
  <si>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</si>
  <si>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</si>
  <si>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</si>
  <si>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</si>
  <si>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</si>
  <si>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</si>
  <si>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</si>
  <si>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</si>
  <si>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</si>
  <si>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</si>
  <si>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</si>
  <si>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</si>
  <si>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</si>
  <si>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</si>
  <si>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</si>
  <si>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</si>
  <si>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</si>
  <si>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</si>
  <si>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</si>
  <si>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</si>
  <si>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</si>
  <si>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</si>
  <si>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</si>
  <si>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</si>
  <si>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</si>
  <si>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</si>
  <si>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</si>
  <si>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</si>
  <si>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</si>
  <si>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</si>
  <si>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</si>
  <si>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</si>
  <si>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</si>
  <si>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</si>
  <si>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</si>
  <si>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</si>
  <si>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</si>
  <si>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</si>
  <si>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</si>
  <si>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</si>
  <si>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</si>
  <si>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</si>
  <si>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</si>
  <si>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</si>
  <si>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</si>
  <si>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</si>
  <si>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</si>
  <si>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</si>
  <si>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</si>
  <si>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</si>
  <si>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</si>
  <si>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</si>
  <si>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</si>
  <si>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</si>
  <si>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</si>
  <si>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</si>
  <si>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</si>
  <si>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</si>
  <si>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</si>
  <si>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</si>
  <si>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</si>
  <si>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</si>
  <si>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</si>
  <si>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</si>
  <si>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</si>
  <si>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</si>
  <si>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</si>
  <si>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</si>
  <si>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</si>
  <si>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</si>
  <si>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</si>
  <si>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</si>
  <si>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</si>
  <si>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</si>
  <si>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</si>
  <si>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</si>
  <si>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</si>
  <si>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</si>
  <si>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</si>
  <si>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</si>
  <si>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</si>
  <si>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</si>
  <si>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</si>
  <si>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</si>
  <si>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</si>
  <si>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</si>
  <si>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</si>
  <si>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</si>
  <si>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</si>
  <si>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</si>
  <si>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</si>
  <si>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</si>
  <si>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</si>
  <si>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</si>
  <si>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</si>
  <si>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</si>
  <si>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</si>
  <si>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</si>
  <si>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</si>
  <si>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</si>
  <si>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</si>
  <si>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</si>
  <si>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</si>
  <si>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</si>
  <si>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</si>
  <si>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</si>
  <si>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</si>
  <si>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</si>
  <si>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</si>
  <si>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</si>
  <si>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</si>
  <si>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</si>
  <si>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</si>
  <si>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</si>
  <si>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</si>
  <si>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</si>
  <si>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</si>
  <si>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</si>
  <si>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</si>
  <si>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</si>
  <si>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</si>
  <si>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</si>
  <si>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</si>
  <si>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</si>
  <si>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</si>
  <si>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</si>
  <si>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</si>
  <si>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</si>
  <si>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</si>
  <si>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</si>
  <si>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</si>
  <si>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</si>
  <si>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</si>
  <si>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</si>
  <si>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</si>
  <si>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</si>
  <si>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</si>
  <si>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</si>
  <si>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</si>
  <si>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</si>
  <si>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</si>
  <si>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</si>
  <si>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</si>
  <si>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</si>
  <si>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</si>
  <si>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</si>
  <si>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</si>
  <si>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</si>
  <si>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</si>
  <si>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</si>
  <si>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</si>
  <si>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</si>
  <si>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</si>
  <si>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</si>
  <si>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</si>
  <si>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</si>
  <si>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</si>
  <si>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</si>
  <si>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</si>
  <si>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</si>
  <si>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</si>
  <si>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</si>
  <si>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</si>
  <si>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</si>
  <si>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</si>
  <si>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</si>
  <si>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</si>
  <si>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</si>
  <si>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</si>
  <si>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</si>
  <si>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</si>
  <si>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</si>
  <si>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</si>
  <si>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</si>
  <si>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</si>
  <si>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</si>
  <si>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</si>
  <si>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</si>
  <si>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</si>
  <si>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</si>
  <si>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</si>
  <si>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</si>
  <si>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</si>
  <si>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</si>
  <si>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</si>
  <si>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</si>
  <si>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</si>
  <si>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</si>
  <si>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</si>
  <si>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</si>
  <si>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</si>
  <si>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</si>
  <si>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</si>
  <si>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</si>
  <si>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</si>
  <si>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</si>
  <si>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</si>
  <si>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</si>
  <si>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</si>
  <si>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</si>
  <si>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</si>
  <si>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</si>
  <si>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</si>
  <si>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</si>
  <si>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</si>
  <si>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</si>
  <si>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</si>
  <si>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</si>
  <si>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</si>
  <si>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</si>
  <si>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</si>
  <si>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</si>
  <si>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</si>
  <si>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</si>
  <si>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</si>
  <si>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</si>
  <si>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</si>
  <si>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</si>
  <si>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</si>
  <si>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</si>
  <si>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</si>
  <si>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</si>
  <si>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</si>
  <si>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</si>
  <si>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</si>
  <si>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</si>
  <si>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</si>
  <si>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</si>
  <si>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</si>
  <si>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</si>
  <si>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</si>
  <si>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</si>
  <si>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</si>
  <si>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</si>
  <si>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</si>
  <si>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</si>
  <si>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</si>
  <si>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</si>
  <si>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</si>
  <si>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</si>
  <si>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</si>
  <si>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</si>
  <si>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</si>
  <si>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</si>
  <si>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</si>
  <si>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</si>
  <si>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</si>
  <si>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</si>
  <si>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</si>
  <si>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</si>
  <si>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</si>
  <si>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</si>
  <si>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</si>
  <si>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</si>
  <si>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</si>
  <si>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</si>
  <si>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</si>
  <si>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</si>
  <si>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</si>
  <si>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</si>
  <si>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</si>
  <si>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</si>
  <si>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</si>
  <si>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</si>
  <si>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</si>
  <si>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</si>
  <si>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</si>
  <si>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</si>
  <si>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</si>
  <si>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</si>
  <si>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</si>
  <si>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</si>
  <si>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</si>
  <si>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</si>
  <si>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</si>
  <si>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</si>
  <si>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</si>
  <si>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</si>
  <si>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</si>
  <si>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</si>
  <si>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</si>
  <si>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</si>
  <si>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</si>
  <si>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</si>
  <si>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</si>
  <si>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</si>
  <si>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</si>
  <si>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</si>
  <si>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</si>
  <si>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</si>
  <si>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</si>
  <si>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</si>
  <si>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</si>
  <si>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</si>
  <si>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</si>
  <si>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</si>
  <si>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</si>
  <si>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</si>
  <si>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</si>
  <si>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</si>
  <si>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</si>
  <si>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</si>
  <si>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</si>
  <si>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</si>
  <si>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</si>
  <si>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</si>
  <si>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</si>
  <si>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</si>
  <si>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</si>
  <si>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</si>
  <si>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</si>
  <si>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</si>
  <si>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</si>
  <si>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</si>
  <si>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</si>
  <si>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</si>
  <si>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</si>
  <si>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</si>
  <si>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</si>
  <si>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</si>
  <si>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</si>
  <si>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</si>
  <si>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</si>
  <si>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</si>
  <si>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</si>
  <si>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</si>
  <si>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</si>
  <si>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</si>
  <si>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</si>
  <si>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</si>
  <si>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</si>
  <si>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</si>
  <si>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</si>
  <si>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</si>
  <si>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</si>
  <si>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</si>
  <si>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</si>
  <si>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</si>
  <si>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</si>
  <si>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</si>
  <si>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</si>
  <si>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</si>
  <si>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</si>
  <si>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</si>
  <si>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</si>
  <si>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</si>
  <si>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</si>
  <si>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</si>
  <si>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</si>
  <si>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</si>
  <si>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</si>
  <si>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</si>
  <si>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</si>
  <si>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</si>
  <si>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</si>
  <si>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</si>
  <si>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</si>
  <si>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</si>
  <si>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</si>
  <si>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</si>
  <si>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</si>
  <si>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</si>
  <si>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</si>
  <si>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</si>
  <si>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</si>
  <si>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</si>
  <si>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</si>
  <si>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</si>
  <si>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</si>
  <si>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</si>
  <si>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</si>
  <si>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</si>
  <si>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</si>
  <si>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</si>
  <si>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</si>
  <si>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</si>
  <si>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</si>
  <si>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</si>
  <si>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</si>
  <si>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</si>
  <si>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</si>
  <si>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</si>
  <si>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</si>
  <si>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</si>
  <si>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</si>
  <si>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</si>
  <si>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</si>
  <si>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</si>
  <si>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</si>
  <si>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</si>
  <si>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</si>
  <si>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</si>
  <si>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</si>
  <si>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</si>
  <si>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</si>
  <si>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</si>
  <si>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</si>
  <si>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</si>
  <si>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</si>
  <si>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</si>
  <si>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</si>
  <si>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</si>
  <si>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</si>
  <si>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</si>
  <si>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</si>
  <si>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</si>
  <si>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</si>
  <si>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</si>
  <si>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</si>
  <si>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</si>
  <si>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</si>
  <si>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</si>
  <si>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</si>
  <si>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</si>
  <si>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</si>
  <si>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</si>
  <si>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</si>
  <si>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</si>
  <si>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</si>
  <si>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</si>
  <si>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</si>
  <si>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</si>
  <si>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</si>
  <si>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</si>
  <si>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</si>
  <si>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</si>
  <si>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</si>
  <si>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</si>
  <si>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</si>
  <si>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</si>
  <si>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</si>
  <si>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</si>
  <si>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</si>
  <si>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</si>
  <si>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</si>
  <si>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</si>
  <si>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</si>
  <si>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</si>
  <si>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</si>
  <si>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</si>
  <si>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</si>
  <si>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</si>
  <si>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</si>
  <si>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</si>
  <si>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</si>
  <si>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</si>
  <si>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</si>
  <si>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</si>
  <si>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</si>
  <si>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</si>
  <si>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</si>
  <si>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</si>
  <si>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</si>
  <si>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</si>
  <si>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</si>
  <si>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</si>
  <si>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</si>
  <si>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</si>
  <si>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</si>
  <si>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</si>
  <si>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</si>
  <si>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</si>
  <si>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</si>
  <si>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</si>
  <si>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</si>
  <si>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</si>
  <si>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</si>
  <si>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</si>
  <si>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</si>
  <si>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</si>
  <si>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</si>
  <si>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</si>
  <si>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</si>
  <si>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</si>
  <si>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</si>
  <si>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</si>
  <si>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</si>
  <si>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</si>
  <si>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</si>
  <si>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</si>
  <si>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</si>
  <si>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</si>
  <si>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</si>
  <si>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</si>
  <si>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</si>
  <si>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</si>
  <si>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</si>
  <si>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</si>
  <si>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</si>
  <si>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</si>
  <si>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</si>
  <si>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</si>
  <si>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</si>
  <si>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</si>
  <si>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</si>
  <si>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</si>
  <si>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</si>
  <si>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</si>
  <si>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</si>
  <si>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</si>
  <si>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</si>
  <si>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</si>
  <si>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</si>
  <si>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</si>
  <si>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</si>
  <si>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</si>
  <si>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</si>
  <si>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</si>
  <si>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</si>
  <si>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</si>
  <si>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</si>
  <si>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</si>
  <si>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</si>
  <si>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</si>
  <si>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</si>
  <si>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</si>
  <si>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</si>
  <si>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</si>
  <si>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</si>
  <si>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</si>
  <si>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</si>
  <si>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</si>
  <si>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</si>
  <si>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</si>
  <si>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</si>
  <si>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</si>
  <si>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</si>
  <si>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</si>
  <si>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</si>
  <si>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</si>
  <si>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</si>
  <si>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</si>
  <si>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</si>
  <si>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</si>
  <si>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</si>
  <si>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</si>
  <si>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</si>
  <si>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</si>
  <si>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</si>
  <si>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</si>
  <si>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</si>
  <si>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</si>
  <si>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</si>
  <si>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</si>
  <si>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</si>
  <si>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</si>
  <si>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</si>
  <si>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</si>
  <si>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</si>
  <si>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</si>
  <si>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</si>
  <si>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</si>
  <si>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</si>
  <si>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</si>
  <si>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</si>
  <si>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</si>
  <si>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</si>
  <si>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</si>
  <si>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</si>
  <si>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</si>
  <si>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</si>
  <si>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</si>
  <si>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</si>
  <si>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</si>
  <si>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</si>
  <si>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</si>
  <si>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</si>
  <si>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</si>
  <si>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</si>
  <si>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</si>
  <si>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</si>
  <si>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</si>
  <si>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</si>
  <si>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</si>
  <si>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</si>
  <si>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</si>
  <si>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</si>
  <si>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</si>
  <si>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</si>
  <si>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</si>
  <si>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</si>
  <si>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</si>
  <si>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</si>
  <si>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</si>
  <si>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</si>
  <si>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</si>
  <si>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</si>
  <si>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</si>
  <si>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</si>
  <si>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</si>
  <si>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</si>
  <si>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</si>
  <si>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</si>
  <si>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</si>
  <si>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</si>
  <si>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</si>
  <si>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</si>
  <si>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</si>
  <si>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</si>
  <si>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</si>
  <si>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</si>
  <si>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</si>
  <si>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</si>
  <si>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</si>
  <si>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</si>
  <si>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</si>
  <si>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</si>
  <si>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</si>
  <si>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</si>
  <si>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</si>
  <si>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</si>
  <si>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</si>
  <si>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</si>
  <si>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</si>
  <si>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</si>
  <si>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</si>
  <si>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</si>
  <si>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</si>
  <si>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</si>
  <si>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</si>
  <si>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</si>
  <si>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</si>
  <si>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</si>
  <si>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</si>
  <si>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</si>
  <si>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</si>
  <si>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</si>
  <si>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</si>
  <si>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</si>
  <si>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</si>
  <si>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</si>
  <si>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</si>
  <si>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</si>
  <si>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</si>
  <si>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</si>
  <si>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</si>
  <si>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</si>
  <si>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</si>
  <si>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</si>
  <si>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</si>
  <si>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</si>
  <si>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</si>
  <si>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</si>
  <si>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</si>
  <si>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</si>
  <si>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</si>
  <si>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</si>
  <si>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</si>
  <si>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</si>
  <si>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</si>
  <si>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</si>
  <si>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</si>
  <si>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</si>
  <si>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</si>
  <si>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</si>
  <si>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</si>
  <si>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</si>
  <si>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</si>
  <si>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</si>
  <si>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</si>
  <si>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</si>
  <si>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</si>
  <si>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</si>
  <si>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</si>
  <si>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</si>
  <si>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</si>
  <si>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</si>
  <si>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</si>
  <si>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</si>
  <si>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</si>
  <si>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</si>
  <si>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</si>
  <si>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</si>
  <si>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</si>
  <si>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</si>
  <si>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</si>
  <si>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</si>
  <si>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</si>
  <si>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</si>
  <si>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</si>
  <si>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</si>
  <si>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</si>
  <si>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</si>
  <si>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</si>
  <si>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</si>
  <si>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</si>
  <si>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</si>
  <si>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</si>
  <si>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</si>
  <si>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</si>
  <si>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</si>
  <si>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</si>
  <si>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</si>
  <si>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</si>
  <si>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</si>
  <si>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</si>
  <si>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</si>
  <si>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</si>
  <si>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</si>
  <si>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</si>
  <si>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</si>
  <si>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</si>
  <si>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</si>
  <si>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</si>
  <si>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</si>
  <si>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</si>
  <si>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</si>
  <si>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</si>
  <si>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</si>
  <si>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</si>
  <si>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</si>
  <si>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</si>
  <si>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</si>
  <si>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</si>
  <si>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</si>
  <si>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</si>
  <si>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</si>
  <si>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</si>
  <si>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</si>
  <si>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</si>
  <si>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</si>
  <si>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</si>
  <si>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</si>
  <si>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</si>
  <si>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</si>
  <si>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</si>
  <si>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</si>
  <si>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</si>
  <si>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</si>
  <si>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</si>
  <si>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</si>
  <si>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</si>
  <si>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</si>
  <si>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</si>
  <si>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</si>
  <si>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</si>
  <si>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</si>
  <si>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</si>
  <si>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</si>
  <si>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</si>
  <si>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</si>
  <si>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</si>
  <si>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</si>
  <si>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</si>
  <si>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</si>
  <si>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</si>
  <si>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</si>
  <si>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</si>
  <si>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</si>
  <si>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</si>
  <si>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</si>
  <si>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</si>
  <si>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</si>
  <si>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</si>
  <si>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</si>
  <si>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</si>
  <si>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</si>
  <si>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</si>
  <si>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</si>
  <si>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</si>
  <si>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</si>
  <si>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</si>
  <si>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</si>
  <si>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</si>
  <si>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</si>
  <si>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</si>
  <si>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</si>
  <si>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</si>
  <si>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</si>
  <si>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</si>
  <si>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</si>
  <si>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</si>
  <si>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</si>
  <si>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</si>
  <si>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</si>
  <si>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</si>
  <si>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</si>
  <si>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</si>
  <si>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</si>
  <si>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</si>
  <si>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</si>
  <si>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</si>
  <si>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</si>
  <si>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</si>
  <si>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</si>
  <si>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</si>
  <si>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</si>
  <si>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</si>
  <si>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</si>
  <si>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</si>
  <si>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</si>
  <si>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</si>
  <si>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</si>
  <si>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</si>
  <si>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</si>
  <si>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</si>
  <si>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</si>
  <si>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</si>
  <si>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</si>
  <si>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</si>
  <si>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</si>
  <si>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</si>
  <si>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</si>
  <si>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</si>
  <si>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</si>
  <si>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</si>
  <si>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</si>
  <si>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</si>
  <si>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</si>
  <si>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</si>
  <si>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</si>
  <si>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</si>
  <si>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</si>
  <si>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</si>
  <si>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</si>
  <si>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</si>
  <si>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</si>
  <si>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</si>
  <si>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</si>
  <si>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</si>
  <si>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</si>
  <si>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</si>
  <si>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</si>
  <si>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</si>
  <si>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</si>
  <si>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</si>
  <si>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</si>
  <si>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</si>
  <si>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</si>
  <si>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</si>
  <si>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</si>
  <si>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</si>
  <si>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</si>
  <si>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</si>
  <si>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</si>
  <si>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</si>
  <si>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</si>
  <si>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</si>
  <si>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</si>
  <si>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</si>
  <si>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</si>
  <si>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</si>
  <si>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</si>
  <si>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</si>
  <si>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</si>
  <si>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</si>
  <si>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</si>
  <si>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</si>
  <si>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</si>
  <si>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</si>
  <si>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</si>
  <si>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</si>
  <si>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</si>
  <si>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</si>
  <si>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</si>
  <si>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</si>
  <si>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</si>
  <si>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</si>
  <si>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</si>
  <si>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</si>
  <si>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</si>
  <si>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</si>
  <si>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</si>
  <si>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</si>
  <si>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</si>
  <si>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</si>
  <si>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</si>
  <si>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</si>
  <si>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</si>
  <si>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</si>
  <si>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</si>
  <si>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</si>
  <si>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</si>
  <si>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</si>
  <si>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</si>
  <si>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</si>
  <si>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</si>
  <si>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</si>
  <si>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</si>
  <si>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</si>
  <si>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</si>
  <si>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</si>
  <si>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</si>
  <si>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</si>
  <si>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</si>
  <si>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</si>
  <si>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</si>
  <si>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</si>
  <si>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</si>
  <si>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</si>
  <si>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</si>
  <si>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</si>
  <si>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</si>
  <si>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</si>
  <si>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</si>
  <si>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</si>
  <si>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</si>
  <si>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</si>
  <si>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</si>
  <si>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</si>
  <si>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</si>
  <si>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</si>
  <si>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</si>
  <si>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</si>
  <si>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</si>
  <si>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</si>
  <si>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</si>
  <si>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</si>
  <si>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</si>
  <si>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</si>
  <si>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</si>
  <si>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</si>
  <si>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</si>
  <si>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</si>
  <si>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</si>
  <si>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</si>
  <si>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</si>
  <si>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</si>
  <si>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</si>
  <si>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</si>
  <si>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</si>
  <si>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</si>
  <si>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</si>
  <si>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</si>
  <si>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</si>
  <si>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</si>
  <si>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</si>
  <si>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</si>
  <si>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</si>
  <si>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</si>
  <si>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</si>
  <si>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</si>
  <si>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</si>
  <si>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</si>
  <si>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</si>
  <si>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</si>
  <si>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</si>
  <si>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</si>
  <si>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</si>
  <si>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</si>
  <si>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</si>
  <si>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</si>
  <si>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</si>
  <si>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</si>
  <si>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</si>
  <si>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</si>
  <si>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</si>
  <si>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</si>
  <si>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</si>
  <si>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</si>
  <si>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</si>
  <si>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</si>
  <si>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</si>
  <si>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</si>
  <si>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</si>
  <si>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</si>
  <si>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</si>
  <si>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</si>
  <si>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</si>
  <si>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</si>
  <si>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</si>
  <si>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</si>
  <si>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</si>
  <si>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</si>
  <si>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</si>
  <si>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</si>
  <si>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</si>
  <si>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</si>
  <si>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</si>
  <si>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</si>
  <si>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</si>
  <si>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</si>
  <si>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</si>
  <si>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</si>
  <si>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</si>
  <si>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</si>
  <si>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</si>
  <si>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</si>
  <si>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</si>
  <si>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PCM-20251206-00001009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</si>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</sst>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5" totalsRowShown="0" headerRowDxfId="46" dataDxfId="45" headerRowBorderDxfId="43" tableBorderDxfId="44" totalsRowBorderDxfId="42">
  <autoFilter ref="A1:L1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334.68185370370338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3.8913888885872439E-2</v>
      </c>
      <c r="H3" s="122">
        <v>45997.585115740738</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45997.63027962963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45997.63027962963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45997.63027962963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45997.63027962963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45997.63027962963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45997.63027962963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45997.63027962963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45997.63027962963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45997.63027962963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45997.63027962963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45997.63027962963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45997.63027962963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45997.63027962963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45997.63027962963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45997.63027962963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45997.63027962963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45997.63027962963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45997.63027962963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45997.63027962963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45997.63027962963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45997.63027962963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45997.63027962963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45997.63027962963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45997.63027962963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45997.63027962963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45997.63027962963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45997.63027962963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45997.63027962963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45997.63027962963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45997.63027962963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45997.63027962963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45997.63027962963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45997.63027962963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45997.63027962963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45997.63027962963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45997.63027962963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45997.63027962963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45997.63027962963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45997.63027962963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45997.63027962963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45997.63027962963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45997.63027962963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45997.63027962963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45997.63027962963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45997.63027962963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45997.63027962963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45997.63027962963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45997.63027962963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45997.63027962963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45997.63027962963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45997.63027962963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45997.63027962963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45997.63027962963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45997.63027962963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45997.63027962963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45997.63027962963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45997.63027962963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45997.63027962963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45997.63027962963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45997.63027962963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45997.63027962963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45997.63027962963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45997.63027962963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45997.63027962963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45997.63027962963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45997.63027962963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45997.63027962963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45997.63027962963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45997.63027962963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45997.63027962963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45997.63027962963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45997.63027962963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45997.63027962963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45997.63027962963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45997.63027962963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45997.63027962963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45997.63027962963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45997.63027962963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45997.63027962963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45997.63027962963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45997.63027962963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45997.63027962963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45997.63027962963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45997.63027962963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45997.63027962963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45997.63027962963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45997.63027962963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45997.63027962963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45997.63027962963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45997.63027962963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45997.63027962963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45997.63027962963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45997.63027962963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45997.63027962963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45997.63027962963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45997.63027962963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45997.63027962963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45997.63027962963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45997.63027962963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45997.63027962963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45997.63027962963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45997.63027962963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45997.63027962963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45997.63027962963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45997.63027962963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45997.63027962963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45997.63027962963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45997.63027962963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45997.63027962963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45997.63027962963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45997.63027962963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45997.63027962963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45997.63027962963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45997.63027962963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45997.63027962963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45997.63027962963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45997.63027962963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45997.63027962963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45997.63027962963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45997.63027962963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45997.63027962963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45997.63027962963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45997.63027962963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45997.63027962963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45997.63027962963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45997.63027962963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45997.63027962963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45997.63027962963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45997.63027962963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45997.63027962963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45997.63027962963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45997.63027962963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45997.63027962963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45997.63027962963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45997.63027962963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45997.63027962963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45997.63027962963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45997.63027962963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45997.63027962963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45997.63027962963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45997.63027962963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45997.63027962963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45997.63027962963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45997.63027962963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45997.63027962963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45997.63027962963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45997.63027962963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45997.63027962963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45997.63027962963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45997.63027962963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45997.63027962963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45997.63027962963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45997.63027962963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45997.63027962963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45997.63027962963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45997.63027962963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45997.63027962963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45997.63027962963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45997.63027962963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45997.63027962963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45997.63027962963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45997.63027962963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45997.63027962963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45997.63027962963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45997.63027962963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45997.63027962963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45997.63027962963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45997.63027962963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45997.63027962963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45997.63027962963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45997.63027962963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45997.63027962963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45997.63027962963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45997.63027962963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45997.63027962963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45997.63027962963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45997.63027962963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45997.63027962963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45997.63027962963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45997.63027962963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45997.63027962963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45997.63027962963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45997.63027962963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45997.63027962963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45997.63027962963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45997.63027962963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45997.63027962963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45997.63027962963</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172.63044166666805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13.242860648148053</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0.27489768518717028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
        <v>27</v>
      </c>
      <c r="C6" s="18">
        <v>1</v>
      </c>
      <c r="D6" s="18" t="s">
        <v>19829</v>
      </c>
      <c r="E6" s="81" t="s">
        <v>39119</v>
      </c>
      <c r="F6" s="97">
        <v>45997.612500000003</v>
      </c>
      <c r="G6" s="98">
        <f ca="1">IFERROR(NOW()-F6,"-")</f>
        <v>1.77796296266024E-2</v>
      </c>
      <c r="H6" s="97">
        <v>45997.601620370369</v>
      </c>
      <c r="I6" s="18" t="str">
        <f>IFERROR(VLOOKUP(D6,DB!A:F,6,0),"")</f>
        <v>SCECO</v>
      </c>
      <c r="J6" s="18" t="str">
        <f>IFERROR(VLOOKUP(D6,DB!A:G,7,0),"")</f>
        <v>Dead</v>
      </c>
      <c r="K6" s="19" t="s">
        <v>39122</v>
      </c>
      <c r="L6" s="18" t="str">
        <f>IFERROR(VLOOKUP(D6,DB!A:I,9,0),"")</f>
        <v>Latis</v>
      </c>
    </row>
    <row r="7" spans="1:12" ht="31.5" customHeight="1">
      <c r="A7" s="96"/>
      <c r="B7" s="18" t="str">
        <f>IFERROR(VLOOKUP(D7,DB!A:K,11,0),"")</f>
        <v/>
      </c>
      <c r="C7" s="18"/>
      <c r="D7" s="18"/>
      <c r="E7" s="18"/>
      <c r="F7" s="97"/>
      <c r="G7" s="98">
        <f ca="1">IFERROR(NOW()-F7,"-")</f>
        <v>45997.63027962963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45997.63027962963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45997.63027962963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45997.63027962963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45997.63027962963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45997.63027962963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45997.63027962963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45997.63027962963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45997.63027962963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45997.63027962963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45997.63027962963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45997.63027962963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45997.63027962963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45997.63027962963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45997.63027962963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45997.63027962963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45997.63027962963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45997.63027962963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45997.63027962963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45997.63027962963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45997.63027962963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45997.63027962963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45997.63027962963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45997.63027962963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45997.63027962963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45997.63027962963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45997.63027962963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45997.63027962963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45997.63027962963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45997.63027962963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45997.63027962963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45997.63027962963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45997.63027962963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45997.63027962963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45997.63027962963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45997.63027962963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45997.63027962963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45997.63027962963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45997.63027962963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45997.63027962963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45997.63027962963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45997.63027962963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45997.63027962963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45997.63027962963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45997.63027962963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45997.63027962963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45997.63027962963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45997.63027962963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45997.63027962963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45997.63027962963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45997.63027962963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45997.63027962963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45997.63027962963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45997.63027962963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45997.63027962963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45997.63027962963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45997.63027962963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45997.63027962963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45997.63027962963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45997.63027962963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45997.63027962963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45997.63027962963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45997.63027962963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45997.63027962963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45997.63027962963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45997.63027962963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45997.63027962963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45997.63027962963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45997.63027962963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45997.63027962963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45997.63027962963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45997.63027962963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45997.63027962963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45997.63027962963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45997.63027962963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45997.63027962963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45997.63027962963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45997.63027962963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45997.63027962963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45997.63027962963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45997.63027962963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45997.63027962963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45997.63027962963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45997.63027962963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45997.63027962963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45997.63027962963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45997.63027962963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45997.63027962963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45997.63027962963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45997.63027962963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45997.63027962963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45997.63027962963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45997.63027962963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45997.63027962963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45997.63027962963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45997.63027962963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45997.63027962963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45997.63027962963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45997.63027962963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45997.63027962963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45997.63027962963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45997.63027962963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45997.63027962963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45997.63027962963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45997.63027962963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45997.63027962963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45997.63027962963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45997.63027962963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45997.63027962963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45997.63027962963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45997.63027962963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45997.63027962963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45997.63027962963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45997.63027962963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45997.63027962963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45997.63027962963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45997.63027962963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45997.63027962963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45997.63027962963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45997.63027962963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45997.63027962963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45997.63027962963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45997.63027962963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45997.63027962963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45997.63027962963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45997.63027962963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45997.63027962963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45997.63027962963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45997.63027962963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45997.63027962963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45997.63027962963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45997.63027962963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45997.63027962963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45997.63027962963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45997.63027962963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45997.63027962963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45997.63027962963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45997.63027962963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45997.63027962963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45997.63027962963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45997.63027962963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45997.63027962963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45997.63027962963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45997.63027962963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45997.63027962963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45997.63027962963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45997.63027962963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45997.63027962963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45997.63027962963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45997.63027962963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45997.63027962963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45997.63027962963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45997.63027962963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45997.63027962963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45997.63027962963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45997.63027962963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45997.63027962963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45997.63027962963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45997.63027962963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45997.63027962963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45997.63027962963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45997.63027962963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45997.63027962963</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45997.63027962963</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45997.63027962963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45997.63027962963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45997.63027962963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45997.63027962963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45997.63027962963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45997.63027962963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45997.63027962963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45997.63027962963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45997.63027962963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45997.63027962963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45997.63027962963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45997.63027962963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45997.63027962963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45997.63027962963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45997.63027962963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45997.63027962963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45997.63027962963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45997.63027962963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45997.63027962963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45997.63027962963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45997.63027962963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45997.63027962963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45997.63027962963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45997.63027962963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45997.63027962963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45997.63027962963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45997.63027962963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45997.63027962963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45997.63027962963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45997.63027962963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45997.63027962963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45997.63027962963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45997.63027962963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45997.63027962963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45997.63027962963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45997.63027962963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45997.63027962963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45997.63027962963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45997.63027962963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45997.63027962963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45997.63027962963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45997.63027962963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45997.63027962963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45997.63027962963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45997.63027962963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45997.63027962963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45997.63027962963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45997.63027962963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45997.63027962963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45997.63027962963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45997.63027962963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45997.63027962963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45997.63027962963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45997.63027962963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45997.63027962963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45997.63027962963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45997.63027962963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45997.63027962963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45997.63027962963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45997.63027962963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45997.63027962963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45997.63027962963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45997.63027962963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45997.63027962963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45997.63027962963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45997.63027962963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45997.63027962963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45997.63027962963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45997.63027962963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45997.63027962963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45997.63027962963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45997.63027962963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45997.63027962963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45997.63027962963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45997.63027962963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45997.63027962963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45997.63027962963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45997.63027962963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45997.63027962963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45997.63027962963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45997.63027962963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45997.63027962963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45997.63027962963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45997.63027962963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45997.63027962963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45997.63027962963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45997.63027962963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45997.63027962963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45997.63027962963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45997.63027962963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45997.63027962963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45997.63027962963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45997.63027962963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45997.63027962963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45997.63027962963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45997.63027962963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45997.63027962963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45997.63027962963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45997.63027962963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45997.63027962963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45997.63027962963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45997.63027962963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45997.63027962963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45997.63027962963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45997.63027962963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45997.63027962963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45997.63027962963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45997.63027962963</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45997.63027962963</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45997.63027962963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45997.63027962963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45997.63027962963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45997.63027962963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45997.63027962963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45997.63027962963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45997.63027962963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45997.63027962963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45997.63027962963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45997.63027962963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45997.63027962963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45997.63027962963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45997.63027962963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45997.63027962963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45997.63027962963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45997.63027962963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45997.63027962963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45997.63027962963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45997.63027962963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45997.63027962963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45997.63027962963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45997.63027962963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45997.63027962963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45997.63027962963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45997.63027962963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45997.63027962963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45997.63027962963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45997.63027962963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45997.63027962963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45997.63027962963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45997.63027962963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45997.63027962963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45997.63027962963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45997.63027962963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45997.63027962963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45997.63027962963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45997.63027962963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45997.63027962963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45997.63027962963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45997.63027962963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45997.63027962963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45997.63027962963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45997.63027962963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45997.63027962963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45997.63027962963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45997.63027962963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45997.63027962963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45997.63027962963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45997.63027962963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45997.63027962963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45997.63027962963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45997.63027962963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45997.63027962963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45997.63027962963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45997.63027962963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45997.63027962963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45997.63027962963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45997.63027962963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45997.63027962963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45997.63027962963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45997.63027962963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45997.63027962963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45997.63027962963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45997.63027962963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45997.63027962963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45997.63027962963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45997.63027962963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45997.63027962963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45997.63027962963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45997.63027962963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45997.63027962963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45997.63027962963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45997.63027962963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45997.63027962963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45997.63027962963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45997.63027962963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45997.63027962963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45997.63027962963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45997.63027962963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45997.63027962963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45997.63027962963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45997.63027962963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45997.63027962963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45997.63027962963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45997.63027962963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45997.63027962963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45997.63027962963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45997.63027962963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45997.63027962963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45997.63027962963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45997.63027962963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45997.63027962963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45997.63027962963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45997.63027962963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45997.63027962963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45997.63027962963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45997.63027962963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45997.63027962963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45997.63027962963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45997.63027962963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45997.63027962963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45997.63027962963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45997.63027962963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45997.63027962963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45997.63027962963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45997.63027962963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45997.63027962963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45997.63027962963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45997.63027962963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45997.63027962963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45997.63027962963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45997.63027962963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45997.63027962963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45997.63027962963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45997.63027962963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45997.63027962963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45997.63027962963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45997.63027962963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45997.63027962963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45997.63027962963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45997.63027962963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45997.63027962963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45997.63027962963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45997.63027962963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45997.63027962963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45997.63027962963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45997.63027962963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45997.63027962963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45997.63027962963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45997.63027962963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45997.63027962963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45997.63027962963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45997.63027962963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45997.63027962963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45997.63027962963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45997.63027962963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45997.63027962963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45997.63027962963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45997.63027962963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45997.63027962963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45997.63027962963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45997.63027962963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45997.63027962963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45997.63027962963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45997.63027962963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45997.63027962963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45997.63027962963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45997.63027962963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45997.63027962963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45997.63027962963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45997.63027962963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45997.63027962963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45997.63027962963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45997.63027962963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45997.63027962963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45997.63027962963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45997.63027962963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45997.63027962963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45997.63027962963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45997.63027962963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45997.63027962963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45997.63027962963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45997.63027962963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45997.63027962963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45997.63027962963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45997.63027962963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45997.63027962963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45997.63027962963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45997.63027962963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45997.63027962963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45997.63027962963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45997.63027962963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45997.63027962963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45997.63027962963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45997.63027962963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45997.63027962963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45997.63027962963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45997.63027962963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45997.63027962963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45997.63027962963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45997.63027962963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45997.63027962963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45997.63027962963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45997.63027962963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45997.63027962963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45997.63027962963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45997.63027962963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45997.63027962963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45997.63027962963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45997.63027962963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45997.63027962963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45997.63027962963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45997.63027962963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45997.63027962963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45997.63027962963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45997.63027962963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45997.63027962963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45997.63027962963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45997.63027962963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45997.63027962963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45997.63027962963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45997.63027962963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45997.63027962963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45997.63027962963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45997.63027962963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45997.63027962963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45997.63027962963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45997.63027962963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45997.63027962963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45997.63027962963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45997.63027962963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45997.63027962963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45997.63027962963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45997.63027962963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45997.63027962963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45997.63027962963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45997.63027962963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45997.63027962963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45997.63027962963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45997.63027962963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45997.63027962963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45997.63027962963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45997.63027962963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45997.63027962963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45997.63027962963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45997.63027962963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45997.63027962963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45997.63027962963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45997.63027962963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45997.63027962963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45997.63027962963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45997.63027962963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45997.63027962963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45997.63027962963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45997.63027962963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45997.63027962963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45997.63027962963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45997.63027962963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45997.63027962963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45997.63027962963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45997.63027962963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45997.63027962963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45997.63027962963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45997.63027962963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45997.63027962963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45997.63027962963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45997.63027962963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45997.63027962963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45997.63027962963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45997.63027962963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45997.63027962963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45997.63027962963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45997.63027962963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45997.63027962963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45997.63027962963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45997.63027962963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45997.63027962963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45997.63027962963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45997.63027962963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45997.63027962963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45997.63027962963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45997.63027962963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45997.63027962963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45997.63027962963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45997.63027962963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45997.63027962963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45997.63027962963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45997.63027962963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45997.63027962963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45997.63027962963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45997.63027962963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45997.63027962963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45997.63027962963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45997.63027962963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45997.63027962963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45997.63027962963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45997.63027962963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45997.63027962963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45997.63027962963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45997.63027962963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45997.63027962963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45997.63027962963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45997.63027962963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45997.63027962963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45997.63027962963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45997.63027962963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45997.63027962963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45997.63027962963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45997.63027962963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45997.63027962963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45997.63027962963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45997.63027962963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45997.63027962963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45997.63027962963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45997.63027962963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45997.63027962963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45997.63027962963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45997.63027962963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45997.63027962963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45997.63027962963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45997.63027962963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45997.63027962963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45997.63027962963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45997.63027962963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45997.63027962963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45997.63027962963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45997.63027962963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45997.63027962963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45997.63027962963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45997.63027962963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45997.63027962963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45997.63027962963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45997.63027962963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45997.63027962963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45997.63027962963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45997.63027962963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45997.63027962963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45997.63027962963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45997.63027962963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45997.63027962963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45997.63027962963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45997.63027962963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45997.63027962963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45997.63027962963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45997.63027962963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45997.63027962963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45997.63027962963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45997.63027962963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45997.63027962963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45997.63027962963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45997.63027962963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45997.63027962963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45997.63027962963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45997.63027962963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45997.63027962963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45997.63027962963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45997.63027962963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45997.63027962963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45997.63027962963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45997.63027962963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45997.63027962963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45997.63027962963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45997.63027962963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45997.63027962963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45997.63027962963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45997.63027962963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45997.63027962963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45997.63027962963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45997.63027962963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45997.63027962963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45997.63027962963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45997.63027962963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45997.63027962963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45997.63027962963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45997.63027962963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45997.63027962963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45997.63027962963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45997.63027962963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45997.63027962963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45997.63027962963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45997.63027962963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45997.63027962963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45997.63027962963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45997.63027962963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45997.63027962963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45997.63027962963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45997.63027962963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45997.63027962963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45997.63027962963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45997.63027962963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45997.63027962963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45997.63027962963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45997.63027962963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45997.63027962963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45997.63027962963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45997.63027962963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45997.63027962963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45997.63027962963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45997.63027962963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45997.63027962963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45997.63027962963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45997.63027962963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45997.63027962963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45997.63027962963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45997.63027962963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45997.63027962963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45997.63027962963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45997.63027962963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45997.63027962963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45997.63027962963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45997.63027962963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45997.63027962963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45997.63027962963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45997.63027962963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45997.63027962963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45997.63027962963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45997.63027962963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45997.63027962963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45997.63027962963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45997.63027962963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45997.63027962963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45997.63027962963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45997.63027962963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45997.63027962963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45997.63027962963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45997.63027962963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45997.63027962963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45997.63027962963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45997.63027962963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45997.63027962963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45997.63027962963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45997.63027962963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45997.63027962963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45997.63027962963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45997.63027962963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45997.63027962963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45997.63027962963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45997.63027962963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45997.63027962963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45997.63027962963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45997.63027962963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45997.63027962963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45997.63027962963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45997.63027962963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45997.63027962963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45997.63027962963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45997.63027962963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45997.63027962963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45997.63027962963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45997.63027962963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45997.63027962963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45997.63027962963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45997.63027962963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45997.63027962963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45997.63027962963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45997.63027962963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45997.63027962963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45997.63027962963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45997.63027962963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45997.63027962963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45997.63027962963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45997.63027962963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45997.63027962963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45997.63027962963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45997.63027962963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45997.63027962963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45997.63027962963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45997.63027962963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45997.63027962963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45997.63027962963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45997.63027962963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45997.63027962963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45997.63027962963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45997.63027962963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45997.63027962963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45997.63027962963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45997.63027962963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45997.63027962963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45997.63027962963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45997.63027962963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45997.63027962963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45997.63027962963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45997.63027962963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45997.63027962963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45997.63027962963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45997.63027962963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45997.63027962963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45997.63027962963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45997.63027962963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45997.63027962963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45997.63027962963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45997.63027962963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45997.63027962963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45997.63027962963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45997.63027962963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45997.63027962963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45997.63027962963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45997.63027962963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45997.63027962963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45997.63027962963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45997.63027962963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45997.63027962963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45997.63027962963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45997.63027962963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45997.63027962963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45997.63027962963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45997.63027962963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45997.63027962963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45997.63027962963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45997.63027962963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45997.63027962963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45997.63027962963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45997.63027962963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45997.63027962963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45997.63027962963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45997.63027962963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45997.63027962963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45997.63027962963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45997.63027962963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45997.63027962963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45997.63027962963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45997.63027962963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45997.63027962963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45997.63027962963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45997.63027962963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45997.63027962963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45997.63027962963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45997.63027962963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45997.63027962963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45997.63027962963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45997.63027962963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45997.63027962963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45997.63027962963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45997.63027962963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45997.63027962963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45997.63027962963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45997.63027962963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45997.63027962963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45997.63027962963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45997.63027962963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45997.63027962963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45997.63027962963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45997.63027962963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45997.63027962963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45997.63027962963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45997.63027962963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45997.63027962963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45997.63027962963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45997.63027962963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45997.63027962963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45997.63027962963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45997.63027962963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45997.63027962963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45997.63027962963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45997.63027962963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45997.63027962963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45997.63027962963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45997.63027962963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45997.63027962963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45997.63027962963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45997.63027962963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45997.63027962963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45997.63027962963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45997.63027962963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45997.63027962963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45997.63027962963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45997.63027962963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45997.63027962963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45997.63027962963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45997.63027962963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45997.63027962963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45997.63027962963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45997.63027962963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45997.63027962963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45997.63027962963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45997.63027962963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45997.63027962963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45997.63027962963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45997.63027962963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45997.63027962963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45997.63027962963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45997.63027962963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45997.63027962963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45997.63027962963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45997.63027962963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45997.63027962963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45997.63027962963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45997.63027962963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45997.63027962963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45997.63027962963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45997.63027962963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45997.63027962963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45997.63027962963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45997.63027962963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45997.63027962963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45997.63027962963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45997.63027962963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45997.63027962963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45997.63027962963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45997.63027962963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45997.63027962963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45997.63027962963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45997.63027962963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45997.63027962963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45997.63027962963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45997.63027962963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45997.63027962963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45997.63027962963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45997.63027962963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45997.63027962963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45997.63027962963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45997.63027962963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45997.63027962963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45997.63027962963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45997.63027962963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45997.63027962963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45997.63027962963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45997.63027962963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45997.63027962963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45997.63027962963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45997.63027962963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45997.63027962963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45997.63027962963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45997.63027962963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45997.63027962963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45997.63027962963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45997.63027962963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45997.63027962963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45997.63027962963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45997.63027962963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45997.63027962963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45997.63027962963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45997.63027962963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45997.63027962963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45997.63027962963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45997.63027962963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45997.63027962963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45997.63027962963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45997.63027962963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45997.63027962963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45997.63027962963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45997.63027962963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45997.63027962963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45997.63027962963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45997.63027962963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45997.63027962963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45997.63027962963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45997.63027962963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45997.63027962963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45997.63027962963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45997.63027962963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45997.63027962963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45997.63027962963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45997.63027962963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45997.63027962963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45997.63027962963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45997.63027962963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45997.63027962963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45997.63027962963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45997.63027962963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45997.63027962963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45997.63027962963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45997.63027962963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45997.63027962963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45997.63027962963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45997.63027962963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45997.63027962963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45997.63027962963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45997.63027962963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45997.63027962963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45997.63027962963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45997.63027962963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45997.63027962963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45997.63027962963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45997.63027962963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45997.63027962963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45997.63027962963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45997.63027962963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45997.63027962963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45997.63027962963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45997.63027962963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45997.63027962963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45997.63027962963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45997.63027962963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45997.63027962963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45997.63027962963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45997.63027962963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45997.63027962963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45997.63027962963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45997.63027962963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45997.63027962963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45997.63027962963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45997.63027962963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45997.63027962963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45997.63027962963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45997.63027962963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45997.63027962963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45997.63027962963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45997.63027962963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45997.63027962963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45997.63027962963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45997.63027962963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45997.63027962963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45997.63027962963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45997.63027962963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45997.63027962963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45997.63027962963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45997.63027962963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45997.63027962963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45997.63027962963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45997.63027962963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45997.63027962963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45997.63027962963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45997.63027962963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45997.63027962963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45997.63027962963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45997.63027962963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45997.63027962963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45997.63027962963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45997.63027962963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45997.63027962963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45997.63027962963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45997.63027962963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45997.63027962963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45997.63027962963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45997.63027962963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45997.63027962963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45997.63027962963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45997.63027962963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45997.63027962963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45997.63027962963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45997.63027962963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45997.63027962963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45997.63027962963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45997.63027962963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45997.63027962963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45997.63027962963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45997.63027962963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45997.63027962963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45997.63027962963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45997.63027962963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45997.63027962963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45997.63027962963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45997.63027962963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45997.63027962963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45997.63027962963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45997.63027962963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45997.63027962963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45997.63027962963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45997.63027962963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45997.63027962963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45997.63027962963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45997.63027962963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45997.63027962963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45997.63027962963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45997.63027962963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45997.63027962963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45997.63027962963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45997.63027962963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45997.63027962963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45997.63027962963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45997.63027962963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45997.63027962963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45997.63027962963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45997.63027962963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45997.63027962963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45997.63027962963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45997.63027962963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45997.63027962963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45997.63027962963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45997.63027962963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45997.63027962963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45997.63027962963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45997.63027962963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45997.63027962963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45997.63027962963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45997.63027962963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45997.63027962963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45997.63027962963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45997.63027962963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45997.63027962963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45997.63027962963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45997.63027962963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45997.63027962963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45997.63027962963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45997.63027962963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45997.63027962963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45997.63027962963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45997.63027962963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45997.63027962963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45997.63027962963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45997.63027962963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45997.63027962963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45997.63027962963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45997.63027962963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45997.63027962963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45997.63027962963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45997.63027962963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45997.63027962963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45997.63027962963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45997.63027962963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45997.63027962963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45997.63027962963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45997.63027962963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45997.63027962963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45997.63027962963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45997.63027962963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45997.63027962963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45997.63027962963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45997.63027962963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45997.63027962963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45997.63027962963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45997.63027962963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45997.63027962963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45997.63027962963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45997.63027962963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45997.63027962963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45997.63027962963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45997.63027962963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45997.63027962963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45997.63027962963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45997.63027962963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45997.63027962963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45997.63027962963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45997.63027962963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45997.63027962963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45997.63027962963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45997.63027962963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45997.63027962963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45997.63027962963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45997.63027962963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45997.63027962963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45997.63027962963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45997.63027962963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45997.63027962963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45997.63027962963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45997.63027962963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45997.63027962963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45997.63027962963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45997.63027962963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45997.63027962963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45997.63027962963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45997.63027962963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45997.63027962963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45997.63027962963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45997.63027962963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45997.63027962963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45997.63027962963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45997.63027962963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45997.63027962963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45997.63027962963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45997.63027962963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45997.63027962963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45997.63027962963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45997.63027962963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45997.63027962963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45997.63027962963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45997.63027962963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45997.63027962963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45997.63027962963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45997.63027962963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45997.63027962963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45997.63027962963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45997.63027962963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45997.63027962963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45997.63027962963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45997.63027962963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45997.63027962963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45997.63027962963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45997.63027962963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45997.63027962963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45997.63027962963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45997.63027962963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45997.63027962963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45997.63027962963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45997.63027962963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45997.63027962963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45997.63027962963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45997.63027962963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45997.63027962963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45997.63027962963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45997.63027962963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45997.63027962963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45997.63027962963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45997.63027962963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45997.63027962963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45997.63027962963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45997.63027962963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45997.63027962963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45997.63027962963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45997.63027962963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45997.63027962963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45997.63027962963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45997.63027962963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45997.63027962963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45997.63027962963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45997.63027962963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45997.63027962963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45997.63027962963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45997.63027962963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45997.63027962963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45997.63027962963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45997.63027962963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45997.63027962963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45997.63027962963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45997.63027962963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45997.63027962963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45997.63027962963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45997.63027962963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45997.63027962963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45997.63027962963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45997.63027962963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45997.63027962963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45997.63027962963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45997.63027962963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45997.63027962963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45997.63027962963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45997.63027962963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45997.63027962963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45997.63027962963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45997.63027962963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45997.63027962963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45997.63027962963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45997.63027962963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45997.63027962963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45997.63027962963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45997.63027962963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45997.63027962963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45997.63027962963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45997.63027962963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45997.63027962963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45997.63027962963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45997.63027962963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45997.63027962963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45997.63027962963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45997.63027962963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45997.63027962963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45997.63027962963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45997.63027962963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45997.63027962963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45997.63027962963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45997.63027962963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294.14956203703332</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5" ca="1" si="0">IFERROR(NOW()-F3,"")</f>
        <v>0.13827731481433148</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9.6946296296664514E-2</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7.490925925958436E-2</v>
      </c>
      <c r="H5" s="91">
        <v>45997.549826388888</v>
      </c>
      <c r="I5" s="107" t="str">
        <f>IFERROR(VLOOKUP(D5,DB!A:F,6,0),"")</f>
        <v>Generator-SG</v>
      </c>
      <c r="J5" s="107" t="str">
        <f>IFERROR(VLOOKUP(D5,DB!A:G,7,0),"")</f>
        <v>Dead</v>
      </c>
      <c r="K5" s="93" t="s">
        <v>39130</v>
      </c>
      <c r="L5" s="87" t="str">
        <f>IFERROR(VLOOKUP(D5,DB!A:I,9,0),"")</f>
        <v>Latis</v>
      </c>
    </row>
    <row r="6" spans="1:16" ht="15" customHeight="1">
      <c r="A6" s="107" t="s">
        <v>39131</v>
      </c>
      <c r="B6" s="107" t="str">
        <f>IFERROR(VLOOKUP(D6,DB!A:K,11,0),"")</f>
        <v>R4</v>
      </c>
      <c r="C6" s="89">
        <v>1</v>
      </c>
      <c r="D6" s="87" t="s">
        <v>37399</v>
      </c>
      <c r="E6" s="90" t="s">
        <v>39106</v>
      </c>
      <c r="F6" s="91">
        <v>45997.559270833335</v>
      </c>
      <c r="G6" s="92">
        <f t="shared" ca="1" si="0"/>
        <v>7.1008796294336207E-2</v>
      </c>
      <c r="H6" s="91">
        <v>45997.553368055553</v>
      </c>
      <c r="I6" s="107" t="str">
        <f>IFERROR(VLOOKUP(D6,DB!A:F,6,0),"")</f>
        <v>SCECO</v>
      </c>
      <c r="J6" s="107" t="str">
        <f>IFERROR(VLOOKUP(D6,DB!A:G,7,0),"")</f>
        <v>Vandalized+Vandalized</v>
      </c>
      <c r="K6" s="93" t="s">
        <v>39132</v>
      </c>
      <c r="L6" s="87" t="str">
        <f>IFERROR(VLOOKUP(D6,DB!A:I,9,0),"")</f>
        <v>Latis</v>
      </c>
    </row>
    <row r="7" spans="1:16" ht="15" customHeight="1">
      <c r="A7" s="107"/>
      <c r="B7" s="107" t="str">
        <f>IFERROR(VLOOKUP(D7,DB!A:K,11,0),"")</f>
        <v/>
      </c>
      <c r="C7" s="89"/>
      <c r="D7" s="87"/>
      <c r="E7" s="90"/>
      <c r="F7" s="91"/>
      <c r="G7" s="92">
        <f t="shared" ca="1" si="0"/>
        <v>45997.63027962963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45997.63027962963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45997.63027962963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45997.63027962963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45997.63027962963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45997.63027962963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45997.63027962963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45997.63027962963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45997.63027962963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45997.63027962963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45997.63027962963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45997.63027962963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45997.63027962963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45997.63027962963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45997.63027962963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45997.63027962963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45997.63027962963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45997.63027962963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45997.63027962963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45997.63027962963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45997.63027962963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45997.63027962963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45997.63027962963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45997.63027962963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45997.63027962963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45997.63027962963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45997.63027962963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45997.63027962963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45997.63027962963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45997.63027962963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45997.63027962963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45997.63027962963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45997.63027962963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45997.63027962963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45997.63027962963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45997.63027962963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45997.63027962963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45997.63027962963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45997.63027962963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45997.63027962963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45997.63027962963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45997.63027962963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45997.63027962963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45997.63027962963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45997.63027962963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45997.63027962963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45997.63027962963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45997.63027962963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45997.63027962963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45997.63027962963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45997.63027962963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45997.63027962963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45997.63027962963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45997.63027962963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45997.63027962963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45997.63027962963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45997.63027962963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45997.63027962963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45997.63027962963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ref="G66:G129" ca="1" si="1">IFERROR(NOW()-F66,"")</f>
        <v>45997.63027962963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45997.63027962963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45997.63027962963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45997.63027962963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45997.63027962963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45997.63027962963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45997.63027962963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45997.63027962963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45997.63027962963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45997.63027962963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45997.63027962963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45997.63027962963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45997.63027962963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45997.63027962963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45997.63027962963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45997.63027962963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45997.63027962963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45997.63027962963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45997.63027962963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45997.63027962963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45997.63027962963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45997.63027962963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45997.63027962963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45997.63027962963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45997.63027962963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45997.63027962963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45997.63027962963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45997.63027962963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45997.63027962963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45997.63027962963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45997.63027962963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45997.63027962963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45997.63027962963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45997.63027962963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45997.63027962963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45997.63027962963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45997.63027962963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45997.63027962963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45997.63027962963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45997.63027962963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45997.63027962963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45997.63027962963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45997.63027962963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45997.63027962963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45997.63027962963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45997.63027962963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45997.63027962963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45997.63027962963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45997.63027962963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45997.63027962963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45997.63027962963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45997.63027962963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45997.63027962963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45997.63027962963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45997.63027962963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45997.63027962963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45997.63027962963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45997.63027962963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45997.63027962963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45997.63027962963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45997.63027962963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45997.63027962963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45997.63027962963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45997.63027962963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ref="G130:G175" ca="1" si="2">IFERROR(NOW()-F130,"")</f>
        <v>45997.63027962963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45997.63027962963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45997.63027962963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45997.63027962963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45997.63027962963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45997.63027962963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45997.63027962963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45997.63027962963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45997.63027962963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45997.63027962963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45997.63027962963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45997.63027962963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45997.63027962963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45997.63027962963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45997.63027962963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45997.63027962963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45997.63027962963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45997.63027962963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45997.63027962963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45997.63027962963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45997.63027962963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45997.63027962963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45997.63027962963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45997.63027962963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45997.63027962963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45997.63027962963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45997.63027962963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45997.63027962963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45997.63027962963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45997.63027962963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45997.63027962963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45997.63027962963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45997.63027962963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45997.63027962963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45997.63027962963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45997.63027962963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45997.63027962963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45997.63027962963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45997.63027962963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45997.63027962963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45997.63027962963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45997.63027962963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45997.63027962963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45997.63027962963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45997.63027962963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45997.63027962963</v>
      </c>
      <c r="H175" s="91"/>
      <c r="I175" s="107" t="str">
        <f>IFERROR(VLOOKUP(D175,DB!A:F,6,0),"")</f>
        <v/>
      </c>
      <c r="J175" s="107" t="str">
        <f>IFERROR(VLOOKUP(D175,DB!A:G,7,0),"")</f>
        <v/>
      </c>
      <c r="K175" s="93"/>
      <c r="L175" s="87" t="str">
        <f>IFERROR(VLOOKUP(D175,DB!A:I,9,0),"")</f>
        <v/>
      </c>
    </row>
  </sheetData>
  <dataValidations count="2">
    <dataValidation allowBlank="1" showInputMessage="1" showErrorMessage="1" sqref="E1" xr:uid="{A4F81451-56CC-4543-9497-104C4E44EE4B}"/>
    <dataValidation type="list" allowBlank="1" showInputMessage="1" showErrorMessage="1" sqref="E2:E1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105.7982194444412</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71.441402314812876</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48.969168518517108</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16.256981018515944</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0.52279120370076271</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37"/>
      <c r="E7" s="37"/>
      <c r="F7" s="38"/>
      <c r="G7" s="131">
        <f t="shared" ref="G7:G38" ca="1" si="3">IFERROR(NOW()-F7,"")</f>
        <v>45997.63027962963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45997.63027962963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45997.63027962963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45997.63027962963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45997.63027962963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45997.63027962963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45997.63027962963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45997.63027962963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45997.63027962963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45997.63027962963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45997.63027962963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45997.63027962963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45997.63027962963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45997.63027962963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45997.63027962963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45997.63027962963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45997.63027962963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45997.63027962963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45997.63027962963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45997.63027962963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45997.63027962963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45997.63027962963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45997.63027962963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45997.63027962963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45997.63027962963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45997.63027962963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45997.63027962963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45997.63027962963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45997.63027962963</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45997.63027962963</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45997.63027962963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45997.63027962963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45997.63027962963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45997.63027962963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45997.63027962963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45997.63027962963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45997.63027962963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45997.63027962963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45997.63027962963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45997.63027962963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45997.63027962963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45997.63027962963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45997.63027962963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45997.63027962963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45997.63027962963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45997.63027962963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45997.63027962963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45997.63027962963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45997.63027962963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45997.63027962963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45997.63027962963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45997.63027962963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45997.63027962963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45997.63027962963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45997.63027962963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45997.63027962963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45997.63027962963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45997.63027962963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45997.63027962963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45997.63027962963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45997.63027962963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45997.63027962963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45997.63027962963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45997.63027962963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45997.63027962963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45997.63027962963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45997.63027962963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45997.63027962963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45997.63027962963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45997.63027962963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45997.63027962963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45997.63027962963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45997.63027962963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45997.63027962963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45997.63027962963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45997.63027962963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45997.63027962963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45997.63027962963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45997.63027962963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45997.63027962963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45997.63027962963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45997.63027962963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45997.63027962963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45997.63027962963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45997.63027962963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45997.63027962963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45997.63027962963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45997.63027962963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45997.63027962963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45997.63027962963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45997.63027962963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45997.63027962963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45997.63027962963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45997.63027962963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45997.63027962963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45997.63027962963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45997.63027962963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45997.63027962963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45997.63027962963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45997.63027962963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45997.63027962963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45997.63027962963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45997.63027962963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45997.63027962963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45997.63027962963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45997.63027962963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45997.63027962963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45997.63027962963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45997.63027962963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45997.63027962963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45997.63027962963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45997.63027962963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45997.63027962963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45997.63027962963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45997.63027962963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45997.63027962963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45997.63027962963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45997.63027962963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45997.63027962963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45997.63027962963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45997.63027962963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45997.63027962963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45997.63027962963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45997.63027962963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45997.63027962963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45997.63027962963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45997.63027962963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45997.63027962963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45997.63027962963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45997.63027962963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45997.63027962963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45997.63027962963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45997.63027962963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45997.63027962963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45997.63027962963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45997.63027962963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45997.63027962963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45997.63027962963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45997.63027962963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45997.63027962963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45997.63027962963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45997.63027962963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45997.63027962963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45997.63027962963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45997.63027962963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45997.63027962963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45997.63027962963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45997.63027962963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45997.63027962963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45997.63027962963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45997.63027962963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45997.63027962963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45997.63027962963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45997.63027962963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45997.63027962963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45997.63027962963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45997.63027962963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45997.63027962963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45997.63027962963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45997.63027962963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45997.63027962963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45997.63027962963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45997.63027962963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45997.63027962963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45997.63027962963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45997.63027962963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45997.63027962963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45997.63027962963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45997.63027962963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45997.63027962963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45997.63027962963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45997.63027962963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45997.63027962963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45997.63027962963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45997.63027962963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45997.63027962963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45997.63027962963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45997.63027962963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45997.63027962963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45997.63027962963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45997.63027962963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45997.63027962963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45997.63027962963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45997.63027962963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45997.63027962963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45997.63027962963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45997.63027962963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45997.63027962963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45997.63027962963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45997.63027962963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45997.63027962963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45997.63027962963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45997.63027962963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45997.63027962963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45997.63027962963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45997.63027962963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45997.63027962963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45997.63027962963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45997.63027962963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45997.63027962963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45997.63027962963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45997.63027962963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45997.63027962963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45997.63027962963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45997.63027962963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45997.63027962963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45997.63027962963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45997.63027962963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45997.63027962963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45997.63027962963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45997.63027962963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45997.63027962963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45997.63027962963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45997.63027962963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45997.63027962963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45997.63027962963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45997.63027962963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45997.63027962963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45997.63027962963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45997.63027962963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45997.63027962963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45997.63027962963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45997.63027962963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45997.63027962963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45997.63027962963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45997.63027962963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45997.63027962963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45997.63027962963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45997.63027962963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45997.63027962963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45997.63027962963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45997.63027962963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45997.63027962963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45997.63027962963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45997.63027962963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45997.63027962963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45997.63027962963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45997.63027962963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45997.63027962963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45997.63027962963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45997.63027962963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45997.63027962963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45997.63027962963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45997.63027962963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45997.63027962963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45997.63027962963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45997.63027962963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45997.63027962963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45997.63027962963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45997.63027962963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45997.63027962963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45997.63027962963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45997.63027962963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45997.63027962963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45997.63027962963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45997.63027962963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45997.63027962963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45997.63027962963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45997.63027962963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45997.63027962963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45997.63027962963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45997.63027962963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45997.63027962963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45997.63027962963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45997.63027962963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45997.63027962963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45997.63027962963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45997.63027962963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45997.63027962963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45997.63027962963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45997.63027962963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45997.63027962963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45997.63027962963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45997.63027962963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45997.63027962963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45997.63027962963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45997.63027962963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45997.63027962963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45997.63027962963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45997.63027962963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45997.63027962963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45997.63027962963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45997.63027962963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45997.63027962963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45997.63027962963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45997.63027962963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45997.63027962963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45997.63027962963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45997.63027962963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45997.63027962963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45997.63027962963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45997.63027962963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45997.63027962963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45997.63027962963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45997.63027962963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45997.63027962963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45997.63027962963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45997.63027962963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45997.63027962963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45997.63027962963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45997.63027962963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45997.63027962963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45997.63027962963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45997.63027962963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45997.63027962963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45997.63027962963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45997.63027962963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45997.63027962963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45997.63027962963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45997.63027962963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45997.63027962963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45997.63027962963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45997.63027962963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45997.63027962963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45997.63027962963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45997.63027962963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45997.63027962963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45997.63027962963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45997.63027962963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45997.63027962963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45997.63027962963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45997.63027962963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45997.63027962963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45997.63027962963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45997.63027962963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45997.63027962963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45997.63027962963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45997.63027962963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45997.63027962963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45997.63027962963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45997.63027962963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45997.63027962963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45997.63027962963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45997.63027962963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45997.63027962963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45997.63027962963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45997.63027962963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45997.63027962963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45997.63027962963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45997.63027962963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45997.63027962963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45997.63027962963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45997.63027962963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45997.63027962963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45997.63027962963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45997.63027962963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45997.63027962963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45997.63027962963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45997.63027962963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45997.63027962963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45997.63027962963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45997.63027962963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45997.63027962963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45997.63027962963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45997.63027962963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45997.63027962963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45997.63027962963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45997.63027962963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45997.63027962963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45997.63027962963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45997.63027962963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45997.63027962963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45997.63027962963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45997.63027962963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45997.63027962963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45997.63027962963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45997.63027962963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45997.63027962963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45997.63027962963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45997.63027962963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45997.63027962963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45997.63027962963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45997.63027962963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45997.63027962963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45997.63027962963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45997.63027962963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45997.63027962963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45997.63027962963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45997.63027962963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45997.63027962963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45997.63027962963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45997.63027962963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45997.63027962963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45997.63027962963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45997.63027962963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45997.63027962963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45997.63027962963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45997.63027962963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45997.63027962963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45997.63027962963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45997.63027962963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45997.63027962963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45997.63027962963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45997.63027962963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45997.63027962963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45997.63027962963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45997.63027962963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45997.63027962963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45997.63027962963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45997.63027962963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45997.63027962963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45997.63027962963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45997.63027962963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45997.63027962963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45997.63027962963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45997.63027962963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45997.63027962963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45997.63027962963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45997.63027962963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45997.63027962963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45997.63027962963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45997.63027962963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45997.63027962963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45997.63027962963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45997.63027962963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45997.63027962963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45997.63027962963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45997.63027962963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45997.63027962963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45997.63027962963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45997.63027962963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45997.63027962963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45997.63027962963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45997.63027962963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45997.63027962963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45997.63027962963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45997.63027962963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45997.63027962963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45997.63027962963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45997.63027962963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45997.63027962963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45997.63027962963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45997.63027962963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45997.63027962963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45997.63027962963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45997.63027962963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45997.63027962963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45997.63027962963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45997.63027962963</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45997.63027962963</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